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860" windowHeight="5880" activeTab="0"/>
  </bookViews>
  <sheets>
    <sheet name="Données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<sst xmlns="http://schemas.openxmlformats.org/spreadsheetml/2006/main" count="6" uniqueCount="6">
  <si>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Plages d'altitudes</t>
  </si>
  <si>
    <t xml:space="preserve">Altitudes </t>
  </si>
  <si>
    <t>Calcul quantité</t>
  </si>
  <si>
    <t>Calcul fréquence</t>
  </si>
  <si>
    <t>% zones émergées</t>
  </si>
  <si>
    <t>% zones immergées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</si>
</sst>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0"/>
      <name val="Arial"/>
      <family val="2"/>
    </font>
    <font>
      <b/>
      <sz val="18"/>
      <color indexed="56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C00000"/>
      <name val="Arial"/>
      <family val="2"/>
    </font>
    <font>
      <b/>
      <sz val="18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1FF7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1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0" fontId="1" fillId="34" borderId="15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0" fontId="1" fillId="34" borderId="18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0" fontId="1" fillId="34" borderId="2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10" fontId="1" fillId="35" borderId="23" xfId="0" applyNumberFormat="1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/>
    </xf>
    <xf numFmtId="0" fontId="1" fillId="37" borderId="0" xfId="0" applyFont="1" applyFill="1" applyAlignment="1">
      <alignment horizontal="center"/>
    </xf>
    <xf numFmtId="0" fontId="6" fillId="38" borderId="25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6" fillId="38" borderId="27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/>
    </xf>
    <xf numFmtId="0" fontId="6" fillId="38" borderId="31" xfId="0" applyFont="1" applyFill="1" applyBorder="1" applyAlignment="1">
      <alignment horizontal="center" vertical="center"/>
    </xf>
    <xf numFmtId="0" fontId="6" fillId="38" borderId="32" xfId="0" applyFont="1" applyFill="1" applyBorder="1" applyAlignment="1">
      <alignment horizontal="center" vertical="center"/>
    </xf>
    <xf numFmtId="10" fontId="47" fillId="38" borderId="33" xfId="0" applyNumberFormat="1" applyFont="1" applyFill="1" applyBorder="1" applyAlignment="1">
      <alignment horizontal="center" vertical="center"/>
    </xf>
    <xf numFmtId="0" fontId="47" fillId="38" borderId="34" xfId="0" applyFont="1" applyFill="1" applyBorder="1" applyAlignment="1">
      <alignment horizontal="center" vertical="center"/>
    </xf>
    <xf numFmtId="0" fontId="47" fillId="38" borderId="35" xfId="0" applyFont="1" applyFill="1" applyBorder="1" applyAlignment="1">
      <alignment horizontal="center" vertical="center"/>
    </xf>
    <xf numFmtId="10" fontId="48" fillId="38" borderId="33" xfId="0" applyNumberFormat="1" applyFont="1" applyFill="1" applyBorder="1" applyAlignment="1">
      <alignment horizontal="center" vertical="center"/>
    </xf>
    <xf numFmtId="0" fontId="48" fillId="38" borderId="34" xfId="0" applyFont="1" applyFill="1" applyBorder="1" applyAlignment="1">
      <alignment horizontal="center" vertical="center"/>
    </xf>
    <xf numFmtId="0" fontId="48" fillId="38" borderId="3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statistique des reliefs terrestres </a:t>
            </a:r>
          </a:p>
        </c:rich>
      </c:tx>
      <c:layout>
        <c:manualLayout>
          <c:xMode val="factor"/>
          <c:yMode val="factor"/>
          <c:x val="0.007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855"/>
          <c:w val="0.96375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Données!$D$3:$D$43</c:f>
              <c:numCache/>
            </c:numRef>
          </c:cat>
          <c:val>
            <c:numRef>
              <c:f>Données!$F$3:$F$43</c:f>
              <c:numCache/>
            </c:numRef>
          </c:val>
        </c:ser>
        <c:gapWidth val="0"/>
        <c:axId val="26592393"/>
        <c:axId val="38004946"/>
      </c:barChart>
      <c:catAx>
        <c:axId val="2659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04946"/>
        <c:crosses val="autoZero"/>
        <c:auto val="1"/>
        <c:lblOffset val="100"/>
        <c:tickLblSkip val="2"/>
        <c:noMultiLvlLbl val="0"/>
      </c:catAx>
      <c:valAx>
        <c:axId val="3800494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0.025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92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57150</xdr:rowOff>
    </xdr:from>
    <xdr:to>
      <xdr:col>16</xdr:col>
      <xdr:colOff>9525</xdr:colOff>
      <xdr:row>40</xdr:row>
      <xdr:rowOff>114300</xdr:rowOff>
    </xdr:to>
    <xdr:graphicFrame>
      <xdr:nvGraphicFramePr>
        <xdr:cNvPr id="1" name="Graphique 5"/>
        <xdr:cNvGraphicFramePr/>
      </xdr:nvGraphicFramePr>
      <xdr:xfrm>
        <a:off x="3933825" y="866775"/>
        <a:ext cx="74104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</xdr:row>
      <xdr:rowOff>47625</xdr:rowOff>
    </xdr:from>
    <xdr:to>
      <xdr:col>15</xdr:col>
      <xdr:colOff>742950</xdr:colOff>
      <xdr:row>1</xdr:row>
      <xdr:rowOff>590550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924300" y="228600"/>
          <a:ext cx="7305675" cy="542925"/>
        </a:xfrm>
        <a:prstGeom prst="rect">
          <a:avLst/>
        </a:prstGeom>
        <a:solidFill>
          <a:srgbClr val="01FF7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Entrer les valeurs mesurées dans le champ vert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(seules les 500 premières valeurs seront exploitées)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5</xdr:col>
      <xdr:colOff>723900</xdr:colOff>
      <xdr:row>18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323850"/>
          <a:ext cx="4057650" cy="26479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réaliser une distribution de fréquences avec excel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Methode statistique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Aller dans "outils" puis "macro complémentaires"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cocher "utilitaire d'analyse" puis OK --&gt; Installation de l'utilitaire d'analyse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Dans le menu "outils", choisir "utilitaire d'analyse"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Choisir "histogramme"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Saisir la plage de données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Cliquer sur la plage d'entrée puis sélectionner la plage contenant les altitudes mesurées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Cliquer sur la plage des classes puis sélectionner la plage contenant les plages de distribution d'altitudes à utiliser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Cocher "représentation graphique"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puis OK
</a:t>
          </a:r>
        </a:p>
      </xdr:txBody>
    </xdr:sp>
    <xdr:clientData/>
  </xdr:twoCellAnchor>
  <xdr:twoCellAnchor editAs="oneCell">
    <xdr:from>
      <xdr:col>6</xdr:col>
      <xdr:colOff>95250</xdr:colOff>
      <xdr:row>2</xdr:row>
      <xdr:rowOff>0</xdr:rowOff>
    </xdr:from>
    <xdr:to>
      <xdr:col>11</xdr:col>
      <xdr:colOff>504825</xdr:colOff>
      <xdr:row>19</xdr:row>
      <xdr:rowOff>28575</xdr:rowOff>
    </xdr:to>
    <xdr:pic>
      <xdr:nvPicPr>
        <xdr:cNvPr id="2" name="Picture 2" descr="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23850"/>
          <a:ext cx="421957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3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R11" sqref="R11"/>
    </sheetView>
  </sheetViews>
  <sheetFormatPr defaultColWidth="11.421875" defaultRowHeight="9.75" customHeight="1"/>
  <cols>
    <col min="1" max="1" width="4.28125" style="1" customWidth="1"/>
    <col min="2" max="2" width="20.28125" style="3" customWidth="1"/>
    <col min="3" max="3" width="3.421875" style="2" customWidth="1"/>
    <col min="4" max="4" width="9.57421875" style="1" customWidth="1"/>
    <col min="5" max="7" width="9.00390625" style="1" customWidth="1"/>
    <col min="8" max="10" width="11.421875" style="1" customWidth="1"/>
    <col min="11" max="11" width="12.7109375" style="1" bestFit="1" customWidth="1"/>
    <col min="12" max="15" width="11.421875" style="1" customWidth="1"/>
    <col min="16" max="16" width="12.7109375" style="1" bestFit="1" customWidth="1"/>
    <col min="17" max="16384" width="11.421875" style="1" customWidth="1"/>
  </cols>
  <sheetData>
    <row r="1" spans="1:21" ht="14.25" customHeight="1" thickBo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49.5" customHeight="1" thickBot="1">
      <c r="A2" s="4"/>
      <c r="B2" s="29" t="s">
        <v>1</v>
      </c>
      <c r="C2" s="6"/>
      <c r="D2" s="14" t="s">
        <v>0</v>
      </c>
      <c r="E2" s="15" t="s">
        <v>2</v>
      </c>
      <c r="F2" s="16" t="s">
        <v>3</v>
      </c>
      <c r="G2" s="6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" customHeight="1">
      <c r="A3" s="4"/>
      <c r="B3" s="30"/>
      <c r="C3" s="8"/>
      <c r="D3" s="17">
        <v>-11000</v>
      </c>
      <c r="E3" s="18">
        <f>COUNTIF(B3:B502,"&gt;-11000")-COUNTIF(B3:B502,"&gt;-10500")</f>
        <v>0</v>
      </c>
      <c r="F3" s="19">
        <f>E3/500</f>
        <v>0</v>
      </c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" customHeight="1">
      <c r="A4" s="4"/>
      <c r="B4" s="30"/>
      <c r="C4" s="8"/>
      <c r="D4" s="20">
        <v>-10500</v>
      </c>
      <c r="E4" s="21">
        <f>COUNTIF(B3:B502,"&gt;-10500")-COUNTIF(B3:B502,"&gt;-10000")</f>
        <v>0</v>
      </c>
      <c r="F4" s="22">
        <f aca="true" t="shared" si="0" ref="F4:F43">E4/500</f>
        <v>0</v>
      </c>
      <c r="G4" s="9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" customHeight="1">
      <c r="A5" s="4"/>
      <c r="B5" s="30"/>
      <c r="C5" s="8"/>
      <c r="D5" s="20">
        <v>-10000</v>
      </c>
      <c r="E5" s="21">
        <f>COUNTIF(B3:B502,"&gt;-10000")-COUNTIF(B3:B502,"&gt;-9500")</f>
        <v>0</v>
      </c>
      <c r="F5" s="22">
        <f t="shared" si="0"/>
        <v>0</v>
      </c>
      <c r="G5" s="9"/>
      <c r="H5" s="11"/>
      <c r="I5" s="11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" customHeight="1">
      <c r="A6" s="4"/>
      <c r="B6" s="30"/>
      <c r="C6" s="8"/>
      <c r="D6" s="20">
        <v>-9500</v>
      </c>
      <c r="E6" s="21">
        <f>COUNTIF(B3:B502,"&gt;-9500")-COUNTIF(B3:B502,"&gt;-9000")</f>
        <v>0</v>
      </c>
      <c r="F6" s="22">
        <f t="shared" si="0"/>
        <v>0</v>
      </c>
      <c r="G6" s="9"/>
      <c r="H6" s="12"/>
      <c r="I6" s="13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" customHeight="1">
      <c r="A7" s="4"/>
      <c r="B7" s="30"/>
      <c r="C7" s="8"/>
      <c r="D7" s="20">
        <v>-9000</v>
      </c>
      <c r="E7" s="21">
        <f>COUNTIF(B3:B502,"&gt;-9000")-COUNTIF(B3:B502,"&gt;-8500")</f>
        <v>0</v>
      </c>
      <c r="F7" s="22">
        <f t="shared" si="0"/>
        <v>0</v>
      </c>
      <c r="G7" s="9"/>
      <c r="H7" s="12"/>
      <c r="I7" s="13"/>
      <c r="J7" s="10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" customHeight="1">
      <c r="A8" s="4"/>
      <c r="B8" s="30"/>
      <c r="C8" s="8"/>
      <c r="D8" s="20">
        <v>-8500</v>
      </c>
      <c r="E8" s="21">
        <f>COUNTIF(B3:B502,"&gt;-8500")-COUNTIF(B3:B502,"&gt;-8000")</f>
        <v>0</v>
      </c>
      <c r="F8" s="22">
        <f t="shared" si="0"/>
        <v>0</v>
      </c>
      <c r="G8" s="9"/>
      <c r="H8" s="12"/>
      <c r="I8" s="13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" customHeight="1">
      <c r="A9" s="4"/>
      <c r="B9" s="30"/>
      <c r="C9" s="8"/>
      <c r="D9" s="20">
        <v>-8000</v>
      </c>
      <c r="E9" s="21">
        <f>COUNTIF(B3:B502,"&gt;-8000")-COUNTIF(B3:B502,"&gt;-7500")</f>
        <v>0</v>
      </c>
      <c r="F9" s="22">
        <f t="shared" si="0"/>
        <v>0</v>
      </c>
      <c r="G9" s="9"/>
      <c r="H9" s="12"/>
      <c r="I9" s="13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" customHeight="1">
      <c r="A10" s="4"/>
      <c r="B10" s="30"/>
      <c r="C10" s="8"/>
      <c r="D10" s="20">
        <v>-7500</v>
      </c>
      <c r="E10" s="21">
        <f>COUNTIF(B3:B502,"&gt;-7500")-COUNTIF(B3:B502,"&gt;-7000")</f>
        <v>0</v>
      </c>
      <c r="F10" s="22">
        <f t="shared" si="0"/>
        <v>0</v>
      </c>
      <c r="G10" s="9"/>
      <c r="H10" s="12"/>
      <c r="I10" s="13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" customHeight="1">
      <c r="A11" s="4"/>
      <c r="B11" s="30"/>
      <c r="C11" s="8"/>
      <c r="D11" s="20">
        <v>-7000</v>
      </c>
      <c r="E11" s="21">
        <f>COUNTIF(B3:B502,"&gt;-7000")-COUNTIF(B3:B502,"&gt;-6500")</f>
        <v>0</v>
      </c>
      <c r="F11" s="22">
        <f t="shared" si="0"/>
        <v>0</v>
      </c>
      <c r="G11" s="9"/>
      <c r="H11" s="12"/>
      <c r="I11" s="13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" customHeight="1">
      <c r="A12" s="4"/>
      <c r="B12" s="30"/>
      <c r="C12" s="8"/>
      <c r="D12" s="20">
        <v>-6500</v>
      </c>
      <c r="E12" s="21">
        <f>COUNTIF(B3:B502,"&gt;-6500")-COUNTIF(B3:B502,"&gt;-6000")</f>
        <v>0</v>
      </c>
      <c r="F12" s="22">
        <f t="shared" si="0"/>
        <v>0</v>
      </c>
      <c r="G12" s="9"/>
      <c r="H12" s="12"/>
      <c r="I12" s="13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" customHeight="1">
      <c r="A13" s="4"/>
      <c r="B13" s="30"/>
      <c r="C13" s="8"/>
      <c r="D13" s="20">
        <v>-6000</v>
      </c>
      <c r="E13" s="21">
        <f>COUNTIF(B3:B502,"&gt;-6000")-COUNTIF(B3:B502,"&gt;-5500")</f>
        <v>0</v>
      </c>
      <c r="F13" s="22">
        <f t="shared" si="0"/>
        <v>0</v>
      </c>
      <c r="G13" s="9"/>
      <c r="H13" s="12"/>
      <c r="I13" s="13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" customHeight="1">
      <c r="A14" s="4"/>
      <c r="B14" s="30"/>
      <c r="C14" s="8"/>
      <c r="D14" s="20">
        <v>-5500</v>
      </c>
      <c r="E14" s="21">
        <f>COUNTIF(B3:B502,"&gt;-5500")-COUNTIF(B3:B502,"&gt;-5000")</f>
        <v>0</v>
      </c>
      <c r="F14" s="22">
        <f t="shared" si="0"/>
        <v>0</v>
      </c>
      <c r="G14" s="9"/>
      <c r="H14" s="12"/>
      <c r="I14" s="13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" customHeight="1">
      <c r="A15" s="4"/>
      <c r="B15" s="30"/>
      <c r="C15" s="8"/>
      <c r="D15" s="20">
        <v>-5000</v>
      </c>
      <c r="E15" s="21">
        <f>COUNTIF(B3:B502,"&gt;-5000")-COUNTIF(B3:B502,"&gt;-4500")</f>
        <v>0</v>
      </c>
      <c r="F15" s="22">
        <f t="shared" si="0"/>
        <v>0</v>
      </c>
      <c r="G15" s="9"/>
      <c r="H15" s="12"/>
      <c r="I15" s="13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" customHeight="1">
      <c r="A16" s="4"/>
      <c r="B16" s="30"/>
      <c r="C16" s="8"/>
      <c r="D16" s="20">
        <v>-4500</v>
      </c>
      <c r="E16" s="21">
        <f>COUNTIF(B3:B502,"&gt;-4500")-COUNTIF(B3:B502,"&gt;-4000")</f>
        <v>0</v>
      </c>
      <c r="F16" s="22">
        <f t="shared" si="0"/>
        <v>0</v>
      </c>
      <c r="G16" s="9"/>
      <c r="H16" s="12"/>
      <c r="I16" s="13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" customHeight="1">
      <c r="A17" s="4"/>
      <c r="B17" s="30"/>
      <c r="C17" s="8"/>
      <c r="D17" s="20">
        <v>-4000</v>
      </c>
      <c r="E17" s="21">
        <f>COUNTIF(B3:B502,"&gt;-4000")-COUNTIF(B3:B502,"&gt;-3500")</f>
        <v>0</v>
      </c>
      <c r="F17" s="22">
        <f t="shared" si="0"/>
        <v>0</v>
      </c>
      <c r="G17" s="9"/>
      <c r="H17" s="12"/>
      <c r="I17" s="13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" customHeight="1">
      <c r="A18" s="4"/>
      <c r="B18" s="30"/>
      <c r="C18" s="8"/>
      <c r="D18" s="20">
        <v>-3500</v>
      </c>
      <c r="E18" s="21">
        <f>COUNTIF(B3:B502,"&gt;-3500")-COUNTIF(B3:B502,"&gt;-3000")</f>
        <v>0</v>
      </c>
      <c r="F18" s="22">
        <f t="shared" si="0"/>
        <v>0</v>
      </c>
      <c r="G18" s="9"/>
      <c r="H18" s="12"/>
      <c r="I18" s="13"/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" customHeight="1">
      <c r="A19" s="4"/>
      <c r="B19" s="30"/>
      <c r="C19" s="8"/>
      <c r="D19" s="20">
        <v>-3000</v>
      </c>
      <c r="E19" s="21">
        <f>COUNTIF(B3:B502,"&gt;-3000")-COUNTIF(B3:B502,"&gt;-2500")</f>
        <v>0</v>
      </c>
      <c r="F19" s="22">
        <f t="shared" si="0"/>
        <v>0</v>
      </c>
      <c r="G19" s="9"/>
      <c r="H19" s="12"/>
      <c r="I19" s="13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" customHeight="1">
      <c r="A20" s="4"/>
      <c r="B20" s="30"/>
      <c r="C20" s="8"/>
      <c r="D20" s="20">
        <v>-2500</v>
      </c>
      <c r="E20" s="21">
        <f>COUNTIF(B3:B502,"&gt;-2500")-COUNTIF(B3:B502,"&gt;-2000")</f>
        <v>0</v>
      </c>
      <c r="F20" s="22">
        <f t="shared" si="0"/>
        <v>0</v>
      </c>
      <c r="G20" s="9"/>
      <c r="H20" s="12"/>
      <c r="I20" s="13"/>
      <c r="J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" customHeight="1">
      <c r="A21" s="4"/>
      <c r="B21" s="30"/>
      <c r="C21" s="8"/>
      <c r="D21" s="20">
        <v>-2000</v>
      </c>
      <c r="E21" s="21">
        <f>COUNTIF(B3:B502,"&gt;-2000")-COUNTIF(B3:B502,"&gt;-1500")</f>
        <v>0</v>
      </c>
      <c r="F21" s="22">
        <f t="shared" si="0"/>
        <v>0</v>
      </c>
      <c r="G21" s="9"/>
      <c r="H21" s="12"/>
      <c r="I21" s="13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" customHeight="1">
      <c r="A22" s="4"/>
      <c r="B22" s="30"/>
      <c r="C22" s="8"/>
      <c r="D22" s="20">
        <v>-1500</v>
      </c>
      <c r="E22" s="21">
        <f>COUNTIF(B3:B502,"&gt;-1500")-COUNTIF(B3:B502,"&gt;-1000")</f>
        <v>0</v>
      </c>
      <c r="F22" s="22">
        <f t="shared" si="0"/>
        <v>0</v>
      </c>
      <c r="G22" s="9"/>
      <c r="H22" s="12"/>
      <c r="I22" s="13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" customHeight="1">
      <c r="A23" s="4"/>
      <c r="B23" s="30"/>
      <c r="C23" s="8"/>
      <c r="D23" s="20">
        <v>-1000</v>
      </c>
      <c r="E23" s="21">
        <f>COUNTIF(B3:B502,"&gt;-1000")-COUNTIF(B3:B502,"&gt;-500")</f>
        <v>0</v>
      </c>
      <c r="F23" s="22">
        <f t="shared" si="0"/>
        <v>0</v>
      </c>
      <c r="G23" s="9"/>
      <c r="H23" s="12"/>
      <c r="I23" s="13"/>
      <c r="J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" customHeight="1">
      <c r="A24" s="4"/>
      <c r="B24" s="30"/>
      <c r="C24" s="8"/>
      <c r="D24" s="20">
        <v>-500</v>
      </c>
      <c r="E24" s="21">
        <f>COUNTIF(B3:B502,"&gt;-500")-COUNTIF(B3:B502,"&gt;-0")</f>
        <v>0</v>
      </c>
      <c r="F24" s="22">
        <f t="shared" si="0"/>
        <v>0</v>
      </c>
      <c r="G24" s="9"/>
      <c r="H24" s="12"/>
      <c r="I24" s="13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" customHeight="1">
      <c r="A25" s="4"/>
      <c r="B25" s="30"/>
      <c r="C25" s="8"/>
      <c r="D25" s="20">
        <v>0</v>
      </c>
      <c r="E25" s="21">
        <f>COUNTIF(B3:B502,"&gt;0")-COUNTIF(B3:B502,"&gt;500")</f>
        <v>0</v>
      </c>
      <c r="F25" s="22">
        <f t="shared" si="0"/>
        <v>0</v>
      </c>
      <c r="G25" s="9"/>
      <c r="H25" s="12"/>
      <c r="I25" s="13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" customHeight="1">
      <c r="A26" s="4"/>
      <c r="B26" s="30"/>
      <c r="C26" s="8"/>
      <c r="D26" s="20">
        <v>500</v>
      </c>
      <c r="E26" s="21">
        <f>COUNTIF(B3:B502,"&gt;500")-COUNTIF(B3:B502,"&gt;1000")</f>
        <v>0</v>
      </c>
      <c r="F26" s="22">
        <f t="shared" si="0"/>
        <v>0</v>
      </c>
      <c r="G26" s="9"/>
      <c r="H26" s="12"/>
      <c r="I26" s="13"/>
      <c r="J26" s="1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" customHeight="1">
      <c r="A27" s="4"/>
      <c r="B27" s="30"/>
      <c r="C27" s="8"/>
      <c r="D27" s="20">
        <v>1000</v>
      </c>
      <c r="E27" s="21">
        <f>COUNTIF(B3:B502,"&gt;1000")-COUNTIF(B3:B502,"&gt;1500")</f>
        <v>0</v>
      </c>
      <c r="F27" s="22">
        <f t="shared" si="0"/>
        <v>0</v>
      </c>
      <c r="G27" s="9"/>
      <c r="H27" s="12"/>
      <c r="I27" s="13"/>
      <c r="J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" customHeight="1">
      <c r="A28" s="4"/>
      <c r="B28" s="30"/>
      <c r="C28" s="8"/>
      <c r="D28" s="20">
        <v>1500</v>
      </c>
      <c r="E28" s="21">
        <f>COUNTIF(B3:B502,"&gt;1500")-COUNTIF(B3:B502,"&gt;2000")</f>
        <v>0</v>
      </c>
      <c r="F28" s="22">
        <f t="shared" si="0"/>
        <v>0</v>
      </c>
      <c r="G28" s="9"/>
      <c r="H28" s="12"/>
      <c r="I28" s="13"/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" customHeight="1">
      <c r="A29" s="4"/>
      <c r="B29" s="30"/>
      <c r="C29" s="8"/>
      <c r="D29" s="20">
        <v>2000</v>
      </c>
      <c r="E29" s="21">
        <f>COUNTIF(B3:B502,"&gt;2000")-COUNTIF(B3:B502,"&gt;2500")</f>
        <v>0</v>
      </c>
      <c r="F29" s="22">
        <f t="shared" si="0"/>
        <v>0</v>
      </c>
      <c r="G29" s="9"/>
      <c r="H29" s="12"/>
      <c r="I29" s="13"/>
      <c r="J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" customHeight="1">
      <c r="A30" s="4"/>
      <c r="B30" s="30"/>
      <c r="C30" s="8"/>
      <c r="D30" s="20">
        <v>2500</v>
      </c>
      <c r="E30" s="21">
        <f>COUNTIF(B3:B502,"&gt;2500")-COUNTIF(B3:B502,"&gt;3000")</f>
        <v>0</v>
      </c>
      <c r="F30" s="22">
        <f t="shared" si="0"/>
        <v>0</v>
      </c>
      <c r="G30" s="9"/>
      <c r="H30" s="12"/>
      <c r="I30" s="13"/>
      <c r="J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" customHeight="1">
      <c r="A31" s="4"/>
      <c r="B31" s="30"/>
      <c r="C31" s="8"/>
      <c r="D31" s="20">
        <v>3000</v>
      </c>
      <c r="E31" s="21">
        <f>COUNTIF(B3:B502,"&gt;3000")-COUNTIF(B3:B502,"&gt;3500")</f>
        <v>0</v>
      </c>
      <c r="F31" s="22">
        <f t="shared" si="0"/>
        <v>0</v>
      </c>
      <c r="G31" s="9"/>
      <c r="H31" s="13"/>
      <c r="I31" s="13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" customHeight="1">
      <c r="A32" s="4"/>
      <c r="B32" s="30"/>
      <c r="C32" s="8"/>
      <c r="D32" s="20">
        <v>3500</v>
      </c>
      <c r="E32" s="21">
        <f>COUNTIF(B3:B502,"&gt;3500")-COUNTIF(B3:B502,"&gt;4000")</f>
        <v>0</v>
      </c>
      <c r="F32" s="22">
        <f t="shared" si="0"/>
        <v>0</v>
      </c>
      <c r="G32" s="9"/>
      <c r="H32" s="10"/>
      <c r="I32" s="10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" customHeight="1">
      <c r="A33" s="4"/>
      <c r="B33" s="30"/>
      <c r="C33" s="8"/>
      <c r="D33" s="20">
        <v>4000</v>
      </c>
      <c r="E33" s="21">
        <f>COUNTIF(B3:B502,"&gt;4000")-COUNTIF(B3:B502,"&gt;4500")</f>
        <v>0</v>
      </c>
      <c r="F33" s="22">
        <f t="shared" si="0"/>
        <v>0</v>
      </c>
      <c r="G33" s="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" customHeight="1">
      <c r="A34" s="4"/>
      <c r="B34" s="30"/>
      <c r="C34" s="8"/>
      <c r="D34" s="20">
        <v>4500</v>
      </c>
      <c r="E34" s="21">
        <f>COUNTIF(B3:B502,"&gt;4500")-COUNTIF(B34:B531,"&gt;5000")</f>
        <v>0</v>
      </c>
      <c r="F34" s="22">
        <f t="shared" si="0"/>
        <v>0</v>
      </c>
      <c r="G34" s="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" customHeight="1">
      <c r="A35" s="4"/>
      <c r="B35" s="30"/>
      <c r="C35" s="8"/>
      <c r="D35" s="20">
        <v>5000</v>
      </c>
      <c r="E35" s="21">
        <f>COUNTIF(B3:B502,"&gt;5000")-COUNTIF(B3:B502,"&gt;5500")</f>
        <v>0</v>
      </c>
      <c r="F35" s="22">
        <f t="shared" si="0"/>
        <v>0</v>
      </c>
      <c r="G35" s="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" customHeight="1">
      <c r="A36" s="4"/>
      <c r="B36" s="30"/>
      <c r="C36" s="8"/>
      <c r="D36" s="20">
        <v>5500</v>
      </c>
      <c r="E36" s="21">
        <f>COUNTIF(B3:B502,"&gt;5500")-COUNTIF(B3:B502,"&gt;6000")</f>
        <v>0</v>
      </c>
      <c r="F36" s="22">
        <f t="shared" si="0"/>
        <v>0</v>
      </c>
      <c r="G36" s="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" customHeight="1">
      <c r="A37" s="4"/>
      <c r="B37" s="30"/>
      <c r="C37" s="8"/>
      <c r="D37" s="20">
        <v>6000</v>
      </c>
      <c r="E37" s="21">
        <f>COUNTIF(B3:B502,"&gt;6000")-COUNTIF(B3:B502,"&gt;6500")</f>
        <v>0</v>
      </c>
      <c r="F37" s="22">
        <f t="shared" si="0"/>
        <v>0</v>
      </c>
      <c r="G37" s="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" customHeight="1">
      <c r="A38" s="4"/>
      <c r="B38" s="30"/>
      <c r="C38" s="8"/>
      <c r="D38" s="20">
        <v>6500</v>
      </c>
      <c r="E38" s="21">
        <f>COUNTIF(B3:B502,"&gt;6500")-COUNTIF(B3:B502,"&gt;7000")</f>
        <v>0</v>
      </c>
      <c r="F38" s="22">
        <f t="shared" si="0"/>
        <v>0</v>
      </c>
      <c r="G38" s="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" customHeight="1">
      <c r="A39" s="4"/>
      <c r="B39" s="30"/>
      <c r="C39" s="8"/>
      <c r="D39" s="20">
        <v>7000</v>
      </c>
      <c r="E39" s="21">
        <f>COUNTIF(B3:B502,"&gt;7000")-COUNTIF(B3:B502,"&gt;7500")</f>
        <v>0</v>
      </c>
      <c r="F39" s="22">
        <f t="shared" si="0"/>
        <v>0</v>
      </c>
      <c r="G39" s="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" customHeight="1">
      <c r="A40" s="4"/>
      <c r="B40" s="30"/>
      <c r="C40" s="8"/>
      <c r="D40" s="20">
        <v>7500</v>
      </c>
      <c r="E40" s="21">
        <f>COUNTIF(B3:B502,"&gt;7500")-COUNTIF(B3:B502,"&gt;8000")</f>
        <v>0</v>
      </c>
      <c r="F40" s="22">
        <f t="shared" si="0"/>
        <v>0</v>
      </c>
      <c r="G40" s="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" customHeight="1">
      <c r="A41" s="4"/>
      <c r="B41" s="30"/>
      <c r="C41" s="8"/>
      <c r="D41" s="20">
        <v>8000</v>
      </c>
      <c r="E41" s="21">
        <f>COUNTIF(B3:B502,"&gt;8000")-COUNTIF(B3:B502,"&gt;8500")</f>
        <v>0</v>
      </c>
      <c r="F41" s="22">
        <f t="shared" si="0"/>
        <v>0</v>
      </c>
      <c r="G41" s="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" customHeight="1" thickBot="1">
      <c r="A42" s="4"/>
      <c r="B42" s="30"/>
      <c r="C42" s="8"/>
      <c r="D42" s="20">
        <v>8500</v>
      </c>
      <c r="E42" s="21">
        <f>COUNTIF(B3:B502,"&gt;8500")-COUNTIF(B3:B502,"&gt;9000")</f>
        <v>0</v>
      </c>
      <c r="F42" s="22">
        <f t="shared" si="0"/>
        <v>0</v>
      </c>
      <c r="G42" s="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" customHeight="1" thickBot="1">
      <c r="A43" s="4"/>
      <c r="B43" s="30"/>
      <c r="C43" s="8"/>
      <c r="D43" s="23">
        <v>9000</v>
      </c>
      <c r="E43" s="24">
        <f>COUNTIF(B3:B502,"&gt;9000")-COUNTIF(B3:B502,"&gt;9500")</f>
        <v>0</v>
      </c>
      <c r="F43" s="25">
        <f t="shared" si="0"/>
        <v>0</v>
      </c>
      <c r="G43" s="9"/>
      <c r="H43" s="32" t="s">
        <v>4</v>
      </c>
      <c r="I43" s="33"/>
      <c r="J43" s="34"/>
      <c r="K43" s="41">
        <f>SUM(F25:F43)</f>
        <v>0</v>
      </c>
      <c r="L43" s="4"/>
      <c r="M43" s="32" t="s">
        <v>5</v>
      </c>
      <c r="N43" s="33"/>
      <c r="O43" s="34"/>
      <c r="P43" s="44">
        <f>SUM(F3:F24)</f>
        <v>0</v>
      </c>
      <c r="Q43" s="4"/>
      <c r="R43" s="4"/>
      <c r="S43" s="4"/>
      <c r="T43" s="4"/>
      <c r="U43" s="4"/>
    </row>
    <row r="44" spans="1:21" ht="12" customHeight="1" thickBot="1">
      <c r="A44" s="4"/>
      <c r="B44" s="30"/>
      <c r="C44" s="8"/>
      <c r="D44" s="26"/>
      <c r="E44" s="27">
        <f>SUM(E3:E43)</f>
        <v>0</v>
      </c>
      <c r="F44" s="28">
        <f>SUM(F3:F43)</f>
        <v>0</v>
      </c>
      <c r="G44" s="4"/>
      <c r="H44" s="35"/>
      <c r="I44" s="36"/>
      <c r="J44" s="37"/>
      <c r="K44" s="42"/>
      <c r="L44" s="4"/>
      <c r="M44" s="35"/>
      <c r="N44" s="36"/>
      <c r="O44" s="37"/>
      <c r="P44" s="45"/>
      <c r="Q44" s="4"/>
      <c r="R44" s="4"/>
      <c r="S44" s="4"/>
      <c r="T44" s="4"/>
      <c r="U44" s="4"/>
    </row>
    <row r="45" spans="1:21" ht="12" customHeight="1" thickBot="1">
      <c r="A45" s="4"/>
      <c r="B45" s="30"/>
      <c r="C45" s="8"/>
      <c r="D45" s="4"/>
      <c r="E45" s="4"/>
      <c r="F45" s="4"/>
      <c r="G45" s="4"/>
      <c r="H45" s="38"/>
      <c r="I45" s="39"/>
      <c r="J45" s="40"/>
      <c r="K45" s="43"/>
      <c r="L45" s="4"/>
      <c r="M45" s="38"/>
      <c r="N45" s="39"/>
      <c r="O45" s="40"/>
      <c r="P45" s="46"/>
      <c r="Q45" s="4"/>
      <c r="R45" s="4"/>
      <c r="S45" s="4"/>
      <c r="T45" s="4"/>
      <c r="U45" s="4"/>
    </row>
    <row r="46" spans="1:21" ht="12" customHeight="1">
      <c r="A46" s="4"/>
      <c r="B46" s="30"/>
      <c r="C46" s="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" customHeight="1">
      <c r="A47" s="4"/>
      <c r="B47" s="30"/>
      <c r="C47" s="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" customHeight="1">
      <c r="A48" s="4"/>
      <c r="B48" s="30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" customHeight="1">
      <c r="A49" s="4"/>
      <c r="B49" s="30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" customHeight="1">
      <c r="A50" s="4"/>
      <c r="B50" s="30"/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" customHeight="1">
      <c r="A51" s="4"/>
      <c r="B51" s="30"/>
      <c r="C51" s="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" customHeight="1">
      <c r="A52" s="4"/>
      <c r="B52" s="30"/>
      <c r="C52" s="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" customHeight="1">
      <c r="A53" s="4"/>
      <c r="B53" s="30"/>
      <c r="C53" s="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" customHeight="1">
      <c r="A54" s="4"/>
      <c r="B54" s="30"/>
      <c r="C54" s="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" customHeight="1">
      <c r="A55" s="4"/>
      <c r="B55" s="30"/>
      <c r="C55" s="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" customHeight="1">
      <c r="A56" s="4"/>
      <c r="B56" s="30"/>
      <c r="C56" s="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" customHeight="1">
      <c r="A57" s="4"/>
      <c r="B57" s="30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" customHeight="1">
      <c r="A58" s="4"/>
      <c r="B58" s="30"/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" customHeight="1">
      <c r="A59" s="4"/>
      <c r="B59" s="30"/>
      <c r="C59" s="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" customHeight="1">
      <c r="A60" s="4"/>
      <c r="B60" s="30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" customHeight="1">
      <c r="A61" s="4"/>
      <c r="B61" s="30"/>
      <c r="C61" s="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" customHeight="1">
      <c r="A62" s="4"/>
      <c r="B62" s="30"/>
      <c r="C62" s="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" customHeight="1">
      <c r="A63" s="4"/>
      <c r="B63" s="30"/>
      <c r="C63" s="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" customHeight="1">
      <c r="A64" s="4"/>
      <c r="B64" s="30"/>
      <c r="C64" s="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" customHeight="1">
      <c r="A65" s="4"/>
      <c r="B65" s="30"/>
      <c r="C65" s="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" customHeight="1">
      <c r="A66" s="4"/>
      <c r="B66" s="30"/>
      <c r="C66" s="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" customHeight="1">
      <c r="A67" s="4"/>
      <c r="B67" s="30"/>
      <c r="C67" s="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" customHeight="1">
      <c r="A68" s="4"/>
      <c r="B68" s="30"/>
      <c r="C68" s="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" customHeight="1">
      <c r="A69" s="4"/>
      <c r="B69" s="30"/>
      <c r="C69" s="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" customHeight="1">
      <c r="A70" s="4"/>
      <c r="B70" s="30"/>
      <c r="C70" s="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" customHeight="1">
      <c r="A71" s="4"/>
      <c r="B71" s="30"/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" customHeight="1">
      <c r="A72" s="4"/>
      <c r="B72" s="30"/>
      <c r="C72" s="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" customHeight="1">
      <c r="A73" s="4"/>
      <c r="B73" s="30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" customHeight="1">
      <c r="A74" s="4"/>
      <c r="B74" s="30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" customHeight="1">
      <c r="A75" s="4"/>
      <c r="B75" s="30"/>
      <c r="C75" s="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" customHeight="1">
      <c r="A76" s="4"/>
      <c r="B76" s="30"/>
      <c r="C76" s="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" customHeight="1">
      <c r="A77" s="4"/>
      <c r="B77" s="30"/>
      <c r="C77" s="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" customHeight="1">
      <c r="A78" s="4"/>
      <c r="B78" s="30"/>
      <c r="C78" s="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" customHeight="1">
      <c r="A79" s="4"/>
      <c r="B79" s="30"/>
      <c r="C79" s="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" customHeight="1">
      <c r="A80" s="4"/>
      <c r="B80" s="30"/>
      <c r="C80" s="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" customHeight="1">
      <c r="A81" s="4"/>
      <c r="B81" s="30"/>
      <c r="C81" s="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" customHeight="1">
      <c r="A82" s="4"/>
      <c r="B82" s="30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" customHeight="1">
      <c r="A83" s="4"/>
      <c r="B83" s="30"/>
      <c r="C83" s="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" customHeight="1">
      <c r="A84" s="4"/>
      <c r="B84" s="30"/>
      <c r="C84" s="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" customHeight="1">
      <c r="A85" s="4"/>
      <c r="B85" s="30"/>
      <c r="C85" s="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" customHeight="1">
      <c r="A86" s="4"/>
      <c r="B86" s="30"/>
      <c r="C86" s="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" customHeight="1">
      <c r="A87" s="4"/>
      <c r="B87" s="30"/>
      <c r="C87" s="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" customHeight="1">
      <c r="A88" s="4"/>
      <c r="B88" s="30"/>
      <c r="C88" s="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" customHeight="1">
      <c r="A89" s="4"/>
      <c r="B89" s="30"/>
      <c r="C89" s="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" customHeight="1">
      <c r="A90" s="4"/>
      <c r="B90" s="30"/>
      <c r="C90" s="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" customHeight="1">
      <c r="A91" s="4"/>
      <c r="B91" s="30"/>
      <c r="C91" s="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" customHeight="1">
      <c r="A92" s="4"/>
      <c r="B92" s="30"/>
      <c r="C92" s="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" customHeight="1">
      <c r="A93" s="4"/>
      <c r="B93" s="30"/>
      <c r="C93" s="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" customHeight="1">
      <c r="A94" s="4"/>
      <c r="B94" s="30"/>
      <c r="C94" s="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" customHeight="1">
      <c r="A95" s="4"/>
      <c r="B95" s="30"/>
      <c r="C95" s="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" customHeight="1">
      <c r="A96" s="4"/>
      <c r="B96" s="30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" customHeight="1">
      <c r="A97" s="4"/>
      <c r="B97" s="30"/>
      <c r="C97" s="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" customHeight="1">
      <c r="A98" s="4"/>
      <c r="B98" s="30"/>
      <c r="C98" s="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" customHeight="1">
      <c r="A99" s="4"/>
      <c r="B99" s="30"/>
      <c r="C99" s="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" customHeight="1">
      <c r="A100" s="4"/>
      <c r="B100" s="30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" customHeight="1">
      <c r="A101" s="4"/>
      <c r="B101" s="30"/>
      <c r="C101" s="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" customHeight="1">
      <c r="A102" s="4"/>
      <c r="B102" s="30"/>
      <c r="C102" s="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" customHeight="1">
      <c r="A103" s="4"/>
      <c r="B103" s="30"/>
      <c r="C103" s="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" customHeight="1">
      <c r="A104" s="4"/>
      <c r="B104" s="30"/>
      <c r="C104" s="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" customHeight="1">
      <c r="A105" s="4"/>
      <c r="B105" s="30"/>
      <c r="C105" s="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" customHeight="1">
      <c r="A106" s="4"/>
      <c r="B106" s="30"/>
      <c r="C106" s="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" customHeight="1">
      <c r="A107" s="4"/>
      <c r="B107" s="30"/>
      <c r="C107" s="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" customHeight="1">
      <c r="A108" s="4"/>
      <c r="B108" s="30"/>
      <c r="C108" s="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" customHeight="1">
      <c r="A109" s="4"/>
      <c r="B109" s="30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" customHeight="1">
      <c r="A110" s="4"/>
      <c r="B110" s="30"/>
      <c r="C110" s="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" customHeight="1">
      <c r="A111" s="4"/>
      <c r="B111" s="30"/>
      <c r="C111" s="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" customHeight="1">
      <c r="A112" s="4"/>
      <c r="B112" s="30"/>
      <c r="C112" s="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" customHeight="1">
      <c r="A113" s="4"/>
      <c r="B113" s="30"/>
      <c r="C113" s="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" customHeight="1">
      <c r="A114" s="4"/>
      <c r="B114" s="30"/>
      <c r="C114" s="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" customHeight="1">
      <c r="A115" s="4"/>
      <c r="B115" s="30"/>
      <c r="C115" s="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" customHeight="1">
      <c r="A116" s="4"/>
      <c r="B116" s="30"/>
      <c r="C116" s="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" customHeight="1">
      <c r="A117" s="4"/>
      <c r="B117" s="30"/>
      <c r="C117" s="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" customHeight="1">
      <c r="A118" s="4"/>
      <c r="B118" s="30"/>
      <c r="C118" s="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" customHeight="1">
      <c r="A119" s="4"/>
      <c r="B119" s="30"/>
      <c r="C119" s="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" customHeight="1">
      <c r="A120" s="4"/>
      <c r="B120" s="30"/>
      <c r="C120" s="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" customHeight="1">
      <c r="A121" s="4"/>
      <c r="B121" s="30"/>
      <c r="C121" s="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" customHeight="1">
      <c r="A122" s="4"/>
      <c r="B122" s="30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" customHeight="1">
      <c r="A123" s="4"/>
      <c r="B123" s="30"/>
      <c r="C123" s="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" customHeight="1">
      <c r="A124" s="4"/>
      <c r="B124" s="30"/>
      <c r="C124" s="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" customHeight="1">
      <c r="A125" s="4"/>
      <c r="B125" s="30"/>
      <c r="C125" s="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" customHeight="1">
      <c r="A126" s="4"/>
      <c r="B126" s="30"/>
      <c r="C126" s="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" customHeight="1">
      <c r="A127" s="4"/>
      <c r="B127" s="30"/>
      <c r="C127" s="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" customHeight="1">
      <c r="A128" s="4"/>
      <c r="B128" s="30"/>
      <c r="C128" s="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" customHeight="1">
      <c r="A129" s="4"/>
      <c r="B129" s="30"/>
      <c r="C129" s="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" customHeight="1">
      <c r="A130" s="4"/>
      <c r="B130" s="30"/>
      <c r="C130" s="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" customHeight="1">
      <c r="A131" s="4"/>
      <c r="B131" s="30"/>
      <c r="C131" s="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" customHeight="1">
      <c r="A132" s="4"/>
      <c r="B132" s="30"/>
      <c r="C132" s="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" customHeight="1">
      <c r="A133" s="4"/>
      <c r="B133" s="30"/>
      <c r="C133" s="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" customHeight="1">
      <c r="A134" s="4"/>
      <c r="B134" s="30"/>
      <c r="C134" s="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" customHeight="1">
      <c r="A135" s="4"/>
      <c r="B135" s="30"/>
      <c r="C135" s="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" customHeight="1">
      <c r="A136" s="4"/>
      <c r="B136" s="30"/>
      <c r="C136" s="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" customHeight="1">
      <c r="A137" s="4"/>
      <c r="B137" s="30"/>
      <c r="C137" s="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" customHeight="1">
      <c r="A138" s="4"/>
      <c r="B138" s="30"/>
      <c r="C138" s="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" customHeight="1">
      <c r="A139" s="4"/>
      <c r="B139" s="30"/>
      <c r="C139" s="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" customHeight="1">
      <c r="A140" s="4"/>
      <c r="B140" s="30"/>
      <c r="C140" s="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" customHeight="1">
      <c r="A141" s="4"/>
      <c r="B141" s="30"/>
      <c r="C141" s="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" customHeight="1">
      <c r="A142" s="4"/>
      <c r="B142" s="30"/>
      <c r="C142" s="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" customHeight="1">
      <c r="A143" s="4"/>
      <c r="B143" s="30"/>
      <c r="C143" s="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" customHeight="1">
      <c r="A144" s="4"/>
      <c r="B144" s="30"/>
      <c r="C144" s="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" customHeight="1">
      <c r="A145" s="4"/>
      <c r="B145" s="30"/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" customHeight="1">
      <c r="A146" s="4"/>
      <c r="B146" s="30"/>
      <c r="C146" s="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" customHeight="1">
      <c r="A147" s="4"/>
      <c r="B147" s="30"/>
      <c r="C147" s="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" customHeight="1">
      <c r="A148" s="4"/>
      <c r="B148" s="30"/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" customHeight="1">
      <c r="A149" s="4"/>
      <c r="B149" s="30"/>
      <c r="C149" s="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" customHeight="1">
      <c r="A150" s="4"/>
      <c r="B150" s="30"/>
      <c r="C150" s="8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" customHeight="1">
      <c r="A151" s="4"/>
      <c r="B151" s="30"/>
      <c r="C151" s="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" customHeight="1">
      <c r="A152" s="4"/>
      <c r="B152" s="30"/>
      <c r="C152" s="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" customHeight="1">
      <c r="A153" s="4"/>
      <c r="B153" s="30"/>
      <c r="C153" s="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" customHeight="1">
      <c r="A154" s="4"/>
      <c r="B154" s="30"/>
      <c r="C154" s="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" customHeight="1">
      <c r="A155" s="4"/>
      <c r="B155" s="30"/>
      <c r="C155" s="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" customHeight="1">
      <c r="A156" s="4"/>
      <c r="B156" s="30"/>
      <c r="C156" s="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" customHeight="1">
      <c r="A157" s="4"/>
      <c r="B157" s="30"/>
      <c r="C157" s="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" customHeight="1">
      <c r="A158" s="4"/>
      <c r="B158" s="30"/>
      <c r="C158" s="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" customHeight="1">
      <c r="A159" s="4"/>
      <c r="B159" s="30"/>
      <c r="C159" s="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" customHeight="1">
      <c r="A160" s="4"/>
      <c r="B160" s="30"/>
      <c r="C160" s="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" customHeight="1">
      <c r="A161" s="4"/>
      <c r="B161" s="30"/>
      <c r="C161" s="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" customHeight="1">
      <c r="A162" s="4"/>
      <c r="B162" s="30"/>
      <c r="C162" s="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" customHeight="1">
      <c r="A163" s="4"/>
      <c r="B163" s="30"/>
      <c r="C163" s="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" customHeight="1">
      <c r="A164" s="4"/>
      <c r="B164" s="30"/>
      <c r="C164" s="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" customHeight="1">
      <c r="A165" s="4"/>
      <c r="B165" s="30"/>
      <c r="C165" s="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" customHeight="1">
      <c r="A166" s="4"/>
      <c r="B166" s="30"/>
      <c r="C166" s="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" customHeight="1">
      <c r="A167" s="4"/>
      <c r="B167" s="30"/>
      <c r="C167" s="8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" customHeight="1">
      <c r="A168" s="4"/>
      <c r="B168" s="30"/>
      <c r="C168" s="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" customHeight="1">
      <c r="A169" s="4"/>
      <c r="B169" s="30"/>
      <c r="C169" s="8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" customHeight="1">
      <c r="A170" s="4"/>
      <c r="B170" s="30"/>
      <c r="C170" s="8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" customHeight="1">
      <c r="A171" s="4"/>
      <c r="B171" s="30"/>
      <c r="C171" s="8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" customHeight="1">
      <c r="A172" s="4"/>
      <c r="B172" s="30"/>
      <c r="C172" s="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" customHeight="1">
      <c r="A173" s="4"/>
      <c r="B173" s="30"/>
      <c r="C173" s="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" customHeight="1">
      <c r="A174" s="4"/>
      <c r="B174" s="30"/>
      <c r="C174" s="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" customHeight="1">
      <c r="A175" s="4"/>
      <c r="B175" s="30"/>
      <c r="C175" s="8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" customHeight="1">
      <c r="A176" s="4"/>
      <c r="B176" s="30"/>
      <c r="C176" s="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" customHeight="1">
      <c r="A177" s="4"/>
      <c r="B177" s="30"/>
      <c r="C177" s="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" customHeight="1">
      <c r="A178" s="4"/>
      <c r="B178" s="30"/>
      <c r="C178" s="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" customHeight="1">
      <c r="A179" s="4"/>
      <c r="B179" s="30"/>
      <c r="C179" s="8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" customHeight="1">
      <c r="A180" s="4"/>
      <c r="B180" s="30"/>
      <c r="C180" s="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" customHeight="1">
      <c r="A181" s="4"/>
      <c r="B181" s="30"/>
      <c r="C181" s="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" customHeight="1">
      <c r="A182" s="4"/>
      <c r="B182" s="30"/>
      <c r="C182" s="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" customHeight="1">
      <c r="A183" s="4"/>
      <c r="B183" s="30"/>
      <c r="C183" s="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" customHeight="1">
      <c r="A184" s="4"/>
      <c r="B184" s="30"/>
      <c r="C184" s="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" customHeight="1">
      <c r="A185" s="4"/>
      <c r="B185" s="30"/>
      <c r="C185" s="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" customHeight="1">
      <c r="A186" s="4"/>
      <c r="B186" s="30"/>
      <c r="C186" s="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" customHeight="1">
      <c r="A187" s="4"/>
      <c r="B187" s="30"/>
      <c r="C187" s="8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" customHeight="1">
      <c r="A188" s="4"/>
      <c r="B188" s="30"/>
      <c r="C188" s="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" customHeight="1">
      <c r="A189" s="4"/>
      <c r="B189" s="30"/>
      <c r="C189" s="8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" customHeight="1">
      <c r="A190" s="4"/>
      <c r="B190" s="30"/>
      <c r="C190" s="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" customHeight="1">
      <c r="A191" s="4"/>
      <c r="B191" s="30"/>
      <c r="C191" s="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" customHeight="1">
      <c r="A192" s="4"/>
      <c r="B192" s="30"/>
      <c r="C192" s="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" customHeight="1">
      <c r="A193" s="4"/>
      <c r="B193" s="30"/>
      <c r="C193" s="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" customHeight="1">
      <c r="A194" s="4"/>
      <c r="B194" s="30"/>
      <c r="C194" s="8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" customHeight="1">
      <c r="A195" s="4"/>
      <c r="B195" s="30"/>
      <c r="C195" s="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" customHeight="1">
      <c r="A196" s="4"/>
      <c r="B196" s="30"/>
      <c r="C196" s="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" customHeight="1">
      <c r="A197" s="4"/>
      <c r="B197" s="30"/>
      <c r="C197" s="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" customHeight="1">
      <c r="A198" s="4"/>
      <c r="B198" s="30"/>
      <c r="C198" s="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" customHeight="1">
      <c r="A199" s="4"/>
      <c r="B199" s="30"/>
      <c r="C199" s="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" customHeight="1">
      <c r="A200" s="4"/>
      <c r="B200" s="30"/>
      <c r="C200" s="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" customHeight="1">
      <c r="A201" s="4"/>
      <c r="B201" s="30"/>
      <c r="C201" s="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" customHeight="1">
      <c r="A202" s="4"/>
      <c r="B202" s="30"/>
      <c r="C202" s="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" customHeight="1">
      <c r="A203" s="4"/>
      <c r="B203" s="30"/>
      <c r="C203" s="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" customHeight="1">
      <c r="A204" s="4"/>
      <c r="B204" s="30"/>
      <c r="C204" s="8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" customHeight="1">
      <c r="A205" s="4"/>
      <c r="B205" s="30"/>
      <c r="C205" s="8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" customHeight="1">
      <c r="A206" s="4"/>
      <c r="B206" s="30"/>
      <c r="C206" s="8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" customHeight="1">
      <c r="A207" s="4"/>
      <c r="B207" s="30"/>
      <c r="C207" s="8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" customHeight="1">
      <c r="A208" s="4"/>
      <c r="B208" s="30"/>
      <c r="C208" s="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" customHeight="1">
      <c r="A209" s="4"/>
      <c r="B209" s="30"/>
      <c r="C209" s="8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" customHeight="1">
      <c r="A210" s="4"/>
      <c r="B210" s="30"/>
      <c r="C210" s="8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" customHeight="1">
      <c r="A211" s="4"/>
      <c r="B211" s="30"/>
      <c r="C211" s="8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" customHeight="1">
      <c r="A212" s="4"/>
      <c r="B212" s="30"/>
      <c r="C212" s="8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" customHeight="1">
      <c r="A213" s="4"/>
      <c r="B213" s="30"/>
      <c r="C213" s="8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" customHeight="1">
      <c r="A214" s="4"/>
      <c r="B214" s="30"/>
      <c r="C214" s="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" customHeight="1">
      <c r="A215" s="4"/>
      <c r="B215" s="30"/>
      <c r="C215" s="8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" customHeight="1">
      <c r="A216" s="4"/>
      <c r="B216" s="30"/>
      <c r="C216" s="8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" customHeight="1">
      <c r="A217" s="4"/>
      <c r="B217" s="30"/>
      <c r="C217" s="8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" customHeight="1">
      <c r="A218" s="4"/>
      <c r="B218" s="30"/>
      <c r="C218" s="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" customHeight="1">
      <c r="A219" s="4"/>
      <c r="B219" s="30"/>
      <c r="C219" s="8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" customHeight="1">
      <c r="A220" s="4"/>
      <c r="B220" s="30"/>
      <c r="C220" s="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" customHeight="1">
      <c r="A221" s="4"/>
      <c r="B221" s="30"/>
      <c r="C221" s="8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" customHeight="1">
      <c r="A222" s="4"/>
      <c r="B222" s="30"/>
      <c r="C222" s="8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" customHeight="1">
      <c r="A223" s="4"/>
      <c r="B223" s="30"/>
      <c r="C223" s="8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" customHeight="1">
      <c r="A224" s="4"/>
      <c r="B224" s="30"/>
      <c r="C224" s="8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" customHeight="1">
      <c r="A225" s="4"/>
      <c r="B225" s="30"/>
      <c r="C225" s="8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" customHeight="1">
      <c r="A226" s="4"/>
      <c r="B226" s="30"/>
      <c r="C226" s="8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" customHeight="1">
      <c r="A227" s="4"/>
      <c r="B227" s="30"/>
      <c r="C227" s="8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" customHeight="1">
      <c r="A228" s="4"/>
      <c r="B228" s="30"/>
      <c r="C228" s="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" customHeight="1">
      <c r="A229" s="4"/>
      <c r="B229" s="30"/>
      <c r="C229" s="8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" customHeight="1">
      <c r="A230" s="4"/>
      <c r="B230" s="30"/>
      <c r="C230" s="8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" customHeight="1">
      <c r="A231" s="4"/>
      <c r="B231" s="30"/>
      <c r="C231" s="8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" customHeight="1">
      <c r="A232" s="4"/>
      <c r="B232" s="30"/>
      <c r="C232" s="8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" customHeight="1">
      <c r="A233" s="4"/>
      <c r="B233" s="30"/>
      <c r="C233" s="8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" customHeight="1">
      <c r="A234" s="4"/>
      <c r="B234" s="30"/>
      <c r="C234" s="8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" customHeight="1">
      <c r="A235" s="4"/>
      <c r="B235" s="30"/>
      <c r="C235" s="8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" customHeight="1">
      <c r="A236" s="4"/>
      <c r="B236" s="30"/>
      <c r="C236" s="8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" customHeight="1">
      <c r="A237" s="4"/>
      <c r="B237" s="30"/>
      <c r="C237" s="8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" customHeight="1">
      <c r="A238" s="4"/>
      <c r="B238" s="30"/>
      <c r="C238" s="8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" customHeight="1">
      <c r="A239" s="4"/>
      <c r="B239" s="30"/>
      <c r="C239" s="8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" customHeight="1">
      <c r="A240" s="4"/>
      <c r="B240" s="30"/>
      <c r="C240" s="8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" customHeight="1">
      <c r="A241" s="4"/>
      <c r="B241" s="30"/>
      <c r="C241" s="8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" customHeight="1">
      <c r="A242" s="4"/>
      <c r="B242" s="30"/>
      <c r="C242" s="8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" customHeight="1">
      <c r="A243" s="4"/>
      <c r="B243" s="30"/>
      <c r="C243" s="8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" customHeight="1">
      <c r="A244" s="4"/>
      <c r="B244" s="30"/>
      <c r="C244" s="8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" customHeight="1">
      <c r="A245" s="4"/>
      <c r="B245" s="30"/>
      <c r="C245" s="8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" customHeight="1">
      <c r="A246" s="4"/>
      <c r="B246" s="30"/>
      <c r="C246" s="8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" customHeight="1">
      <c r="A247" s="4"/>
      <c r="B247" s="30"/>
      <c r="C247" s="8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" customHeight="1">
      <c r="A248" s="4"/>
      <c r="B248" s="30"/>
      <c r="C248" s="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" customHeight="1">
      <c r="A249" s="4"/>
      <c r="B249" s="30"/>
      <c r="C249" s="8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" customHeight="1">
      <c r="A250" s="4"/>
      <c r="B250" s="30"/>
      <c r="C250" s="8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" customHeight="1">
      <c r="A251" s="4"/>
      <c r="B251" s="30"/>
      <c r="C251" s="8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" customHeight="1">
      <c r="A252" s="4"/>
      <c r="B252" s="30"/>
      <c r="C252" s="8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" customHeight="1">
      <c r="A253" s="4"/>
      <c r="B253" s="30"/>
      <c r="C253" s="8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" customHeight="1">
      <c r="A254" s="4"/>
      <c r="B254" s="30"/>
      <c r="C254" s="8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" customHeight="1">
      <c r="A255" s="4"/>
      <c r="B255" s="30"/>
      <c r="C255" s="8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" customHeight="1">
      <c r="A256" s="4"/>
      <c r="B256" s="30"/>
      <c r="C256" s="8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" customHeight="1">
      <c r="A257" s="4"/>
      <c r="B257" s="30"/>
      <c r="C257" s="8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" customHeight="1">
      <c r="A258" s="4"/>
      <c r="B258" s="30"/>
      <c r="C258" s="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" customHeight="1">
      <c r="A259" s="4"/>
      <c r="B259" s="30"/>
      <c r="C259" s="8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" customHeight="1">
      <c r="A260" s="4"/>
      <c r="B260" s="30"/>
      <c r="C260" s="8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" customHeight="1">
      <c r="A261" s="4"/>
      <c r="B261" s="30"/>
      <c r="C261" s="8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" customHeight="1">
      <c r="A262" s="4"/>
      <c r="B262" s="30"/>
      <c r="C262" s="8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" customHeight="1">
      <c r="A263" s="4"/>
      <c r="B263" s="30"/>
      <c r="C263" s="8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" customHeight="1">
      <c r="A264" s="4"/>
      <c r="B264" s="30"/>
      <c r="C264" s="8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" customHeight="1">
      <c r="A265" s="4"/>
      <c r="B265" s="30"/>
      <c r="C265" s="8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" customHeight="1">
      <c r="A266" s="4"/>
      <c r="B266" s="30"/>
      <c r="C266" s="8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" customHeight="1">
      <c r="A267" s="4"/>
      <c r="B267" s="30"/>
      <c r="C267" s="8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" customHeight="1">
      <c r="A268" s="4"/>
      <c r="B268" s="30"/>
      <c r="C268" s="8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" customHeight="1">
      <c r="A269" s="4"/>
      <c r="B269" s="30"/>
      <c r="C269" s="8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" customHeight="1">
      <c r="A270" s="4"/>
      <c r="B270" s="30"/>
      <c r="C270" s="8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" customHeight="1">
      <c r="A271" s="4"/>
      <c r="B271" s="30"/>
      <c r="C271" s="8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" customHeight="1">
      <c r="A272" s="4"/>
      <c r="B272" s="30"/>
      <c r="C272" s="8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" customHeight="1">
      <c r="A273" s="4"/>
      <c r="B273" s="30"/>
      <c r="C273" s="8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" customHeight="1">
      <c r="A274" s="4"/>
      <c r="B274" s="30"/>
      <c r="C274" s="8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" customHeight="1">
      <c r="A275" s="4"/>
      <c r="B275" s="30"/>
      <c r="C275" s="8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" customHeight="1">
      <c r="A276" s="4"/>
      <c r="B276" s="30"/>
      <c r="C276" s="8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" customHeight="1">
      <c r="A277" s="4"/>
      <c r="B277" s="30"/>
      <c r="C277" s="8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" customHeight="1">
      <c r="A278" s="4"/>
      <c r="B278" s="30"/>
      <c r="C278" s="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" customHeight="1">
      <c r="A279" s="4"/>
      <c r="B279" s="30"/>
      <c r="C279" s="8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" customHeight="1">
      <c r="A280" s="4"/>
      <c r="B280" s="30"/>
      <c r="C280" s="8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" customHeight="1">
      <c r="A281" s="4"/>
      <c r="B281" s="30"/>
      <c r="C281" s="8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" customHeight="1">
      <c r="A282" s="4"/>
      <c r="B282" s="30"/>
      <c r="C282" s="8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" customHeight="1">
      <c r="A283" s="4"/>
      <c r="B283" s="30"/>
      <c r="C283" s="8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" customHeight="1">
      <c r="A284" s="4"/>
      <c r="B284" s="30"/>
      <c r="C284" s="8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" customHeight="1">
      <c r="A285" s="4"/>
      <c r="B285" s="30"/>
      <c r="C285" s="8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" customHeight="1">
      <c r="A286" s="4"/>
      <c r="B286" s="30"/>
      <c r="C286" s="8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" customHeight="1">
      <c r="A287" s="4"/>
      <c r="B287" s="30"/>
      <c r="C287" s="8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" customHeight="1">
      <c r="A288" s="4"/>
      <c r="B288" s="30"/>
      <c r="C288" s="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" customHeight="1">
      <c r="A289" s="4"/>
      <c r="B289" s="30"/>
      <c r="C289" s="8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" customHeight="1">
      <c r="A290" s="4"/>
      <c r="B290" s="30"/>
      <c r="C290" s="8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" customHeight="1">
      <c r="A291" s="4"/>
      <c r="B291" s="30"/>
      <c r="C291" s="8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" customHeight="1">
      <c r="A292" s="4"/>
      <c r="B292" s="30"/>
      <c r="C292" s="8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" customHeight="1">
      <c r="A293" s="4"/>
      <c r="B293" s="30"/>
      <c r="C293" s="8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" customHeight="1">
      <c r="A294" s="4"/>
      <c r="B294" s="30"/>
      <c r="C294" s="8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" customHeight="1">
      <c r="A295" s="4"/>
      <c r="B295" s="30"/>
      <c r="C295" s="8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" customHeight="1">
      <c r="A296" s="4"/>
      <c r="B296" s="30"/>
      <c r="C296" s="8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" customHeight="1">
      <c r="A297" s="4"/>
      <c r="B297" s="30"/>
      <c r="C297" s="8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" customHeight="1">
      <c r="A298" s="4"/>
      <c r="B298" s="30"/>
      <c r="C298" s="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" customHeight="1">
      <c r="A299" s="4"/>
      <c r="B299" s="30"/>
      <c r="C299" s="8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" customHeight="1">
      <c r="A300" s="4"/>
      <c r="B300" s="30"/>
      <c r="C300" s="8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" customHeight="1">
      <c r="A301" s="4"/>
      <c r="B301" s="30"/>
      <c r="C301" s="8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" customHeight="1">
      <c r="A302" s="4"/>
      <c r="B302" s="30"/>
      <c r="C302" s="8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" customHeight="1">
      <c r="A303" s="4"/>
      <c r="B303" s="30"/>
      <c r="C303" s="8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" customHeight="1">
      <c r="A304" s="4"/>
      <c r="B304" s="30"/>
      <c r="C304" s="8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" customHeight="1">
      <c r="A305" s="4"/>
      <c r="B305" s="30"/>
      <c r="C305" s="8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" customHeight="1">
      <c r="A306" s="4"/>
      <c r="B306" s="30"/>
      <c r="C306" s="8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" customHeight="1">
      <c r="A307" s="4"/>
      <c r="B307" s="30"/>
      <c r="C307" s="8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" customHeight="1">
      <c r="A308" s="4"/>
      <c r="B308" s="30"/>
      <c r="C308" s="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" customHeight="1">
      <c r="A309" s="4"/>
      <c r="B309" s="30"/>
      <c r="C309" s="8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" customHeight="1">
      <c r="A310" s="4"/>
      <c r="B310" s="30"/>
      <c r="C310" s="8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" customHeight="1">
      <c r="A311" s="4"/>
      <c r="B311" s="30"/>
      <c r="C311" s="8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" customHeight="1">
      <c r="A312" s="4"/>
      <c r="B312" s="30"/>
      <c r="C312" s="8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" customHeight="1">
      <c r="A313" s="4"/>
      <c r="B313" s="30"/>
      <c r="C313" s="8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" customHeight="1">
      <c r="A314" s="4"/>
      <c r="B314" s="30"/>
      <c r="C314" s="8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" customHeight="1">
      <c r="A315" s="4"/>
      <c r="B315" s="30"/>
      <c r="C315" s="8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" customHeight="1">
      <c r="A316" s="4"/>
      <c r="B316" s="30"/>
      <c r="C316" s="8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" customHeight="1">
      <c r="A317" s="4"/>
      <c r="B317" s="30"/>
      <c r="C317" s="8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" customHeight="1">
      <c r="A318" s="4"/>
      <c r="B318" s="30"/>
      <c r="C318" s="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" customHeight="1">
      <c r="A319" s="4"/>
      <c r="B319" s="30"/>
      <c r="C319" s="8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" customHeight="1">
      <c r="A320" s="4"/>
      <c r="B320" s="30"/>
      <c r="C320" s="8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" customHeight="1">
      <c r="A321" s="4"/>
      <c r="B321" s="30"/>
      <c r="C321" s="8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" customHeight="1">
      <c r="A322" s="4"/>
      <c r="B322" s="30"/>
      <c r="C322" s="8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" customHeight="1">
      <c r="A323" s="4"/>
      <c r="B323" s="30"/>
      <c r="C323" s="8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" customHeight="1">
      <c r="A324" s="4"/>
      <c r="B324" s="30"/>
      <c r="C324" s="8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" customHeight="1">
      <c r="A325" s="4"/>
      <c r="B325" s="30"/>
      <c r="C325" s="8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" customHeight="1">
      <c r="A326" s="4"/>
      <c r="B326" s="30"/>
      <c r="C326" s="8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" customHeight="1">
      <c r="A327" s="4"/>
      <c r="B327" s="30"/>
      <c r="C327" s="8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" customHeight="1">
      <c r="A328" s="4"/>
      <c r="B328" s="30"/>
      <c r="C328" s="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" customHeight="1">
      <c r="A329" s="4"/>
      <c r="B329" s="30"/>
      <c r="C329" s="8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" customHeight="1">
      <c r="A330" s="4"/>
      <c r="B330" s="30"/>
      <c r="C330" s="8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" customHeight="1">
      <c r="A331" s="4"/>
      <c r="B331" s="30"/>
      <c r="C331" s="8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" customHeight="1">
      <c r="A332" s="4"/>
      <c r="B332" s="30"/>
      <c r="C332" s="8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" customHeight="1">
      <c r="A333" s="4"/>
      <c r="B333" s="30"/>
      <c r="C333" s="8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" customHeight="1">
      <c r="A334" s="4"/>
      <c r="B334" s="30"/>
      <c r="C334" s="8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" customHeight="1">
      <c r="A335" s="4"/>
      <c r="B335" s="30"/>
      <c r="C335" s="8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2" customHeight="1">
      <c r="A336" s="4"/>
      <c r="B336" s="30"/>
      <c r="C336" s="8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2" customHeight="1">
      <c r="A337" s="4"/>
      <c r="B337" s="30"/>
      <c r="C337" s="8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2" customHeight="1">
      <c r="A338" s="4"/>
      <c r="B338" s="30"/>
      <c r="C338" s="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2" customHeight="1">
      <c r="A339" s="4"/>
      <c r="B339" s="30"/>
      <c r="C339" s="8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2" customHeight="1">
      <c r="A340" s="4"/>
      <c r="B340" s="30"/>
      <c r="C340" s="8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" customHeight="1">
      <c r="A341" s="4"/>
      <c r="B341" s="30"/>
      <c r="C341" s="8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2" customHeight="1">
      <c r="A342" s="4"/>
      <c r="B342" s="30"/>
      <c r="C342" s="8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2" customHeight="1">
      <c r="A343" s="4"/>
      <c r="B343" s="30"/>
      <c r="C343" s="8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2" customHeight="1">
      <c r="A344" s="4"/>
      <c r="B344" s="30"/>
      <c r="C344" s="8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2" customHeight="1">
      <c r="A345" s="4"/>
      <c r="B345" s="30"/>
      <c r="C345" s="8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2" customHeight="1">
      <c r="A346" s="4"/>
      <c r="B346" s="30"/>
      <c r="C346" s="8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2" customHeight="1">
      <c r="A347" s="4"/>
      <c r="B347" s="30"/>
      <c r="C347" s="8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2" customHeight="1">
      <c r="A348" s="4"/>
      <c r="B348" s="30"/>
      <c r="C348" s="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2" customHeight="1">
      <c r="A349" s="4"/>
      <c r="B349" s="30"/>
      <c r="C349" s="8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2" customHeight="1">
      <c r="A350" s="4"/>
      <c r="B350" s="30"/>
      <c r="C350" s="8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2" customHeight="1">
      <c r="A351" s="4"/>
      <c r="B351" s="30"/>
      <c r="C351" s="8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2" customHeight="1">
      <c r="A352" s="4"/>
      <c r="B352" s="30"/>
      <c r="C352" s="8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2" customHeight="1">
      <c r="A353" s="4"/>
      <c r="B353" s="30"/>
      <c r="C353" s="8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2" customHeight="1">
      <c r="A354" s="4"/>
      <c r="B354" s="30"/>
      <c r="C354" s="8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2" customHeight="1">
      <c r="A355" s="4"/>
      <c r="B355" s="30"/>
      <c r="C355" s="8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2" customHeight="1">
      <c r="A356" s="4"/>
      <c r="B356" s="30"/>
      <c r="C356" s="8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2" customHeight="1">
      <c r="A357" s="4"/>
      <c r="B357" s="30"/>
      <c r="C357" s="8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2" customHeight="1">
      <c r="A358" s="4"/>
      <c r="B358" s="30"/>
      <c r="C358" s="8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2" customHeight="1">
      <c r="A359" s="4"/>
      <c r="B359" s="30"/>
      <c r="C359" s="8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2" customHeight="1">
      <c r="A360" s="4"/>
      <c r="B360" s="30"/>
      <c r="C360" s="8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2" customHeight="1">
      <c r="A361" s="4"/>
      <c r="B361" s="30"/>
      <c r="C361" s="8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2" customHeight="1">
      <c r="A362" s="4"/>
      <c r="B362" s="30"/>
      <c r="C362" s="8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2" customHeight="1">
      <c r="A363" s="4"/>
      <c r="B363" s="30"/>
      <c r="C363" s="8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2" customHeight="1">
      <c r="A364" s="4"/>
      <c r="B364" s="30"/>
      <c r="C364" s="8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" customHeight="1">
      <c r="A365" s="4"/>
      <c r="B365" s="30"/>
      <c r="C365" s="8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2" customHeight="1">
      <c r="A366" s="4"/>
      <c r="B366" s="30"/>
      <c r="C366" s="8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2" customHeight="1">
      <c r="A367" s="4"/>
      <c r="B367" s="30"/>
      <c r="C367" s="8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2" customHeight="1">
      <c r="A368" s="4"/>
      <c r="B368" s="30"/>
      <c r="C368" s="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2" customHeight="1">
      <c r="A369" s="4"/>
      <c r="B369" s="30"/>
      <c r="C369" s="8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2" customHeight="1">
      <c r="A370" s="4"/>
      <c r="B370" s="30"/>
      <c r="C370" s="8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2" customHeight="1">
      <c r="A371" s="4"/>
      <c r="B371" s="30"/>
      <c r="C371" s="8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2" customHeight="1">
      <c r="A372" s="4"/>
      <c r="B372" s="30"/>
      <c r="C372" s="8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" customHeight="1">
      <c r="A373" s="4"/>
      <c r="B373" s="30"/>
      <c r="C373" s="8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2" customHeight="1">
      <c r="A374" s="4"/>
      <c r="B374" s="30"/>
      <c r="C374" s="8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2" customHeight="1">
      <c r="A375" s="4"/>
      <c r="B375" s="30"/>
      <c r="C375" s="8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2" customHeight="1">
      <c r="A376" s="4"/>
      <c r="B376" s="30"/>
      <c r="C376" s="8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2" customHeight="1">
      <c r="A377" s="4"/>
      <c r="B377" s="30"/>
      <c r="C377" s="8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2" customHeight="1">
      <c r="A378" s="4"/>
      <c r="B378" s="30"/>
      <c r="C378" s="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2" customHeight="1">
      <c r="A379" s="4"/>
      <c r="B379" s="30"/>
      <c r="C379" s="8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2" customHeight="1">
      <c r="A380" s="4"/>
      <c r="B380" s="30"/>
      <c r="C380" s="8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2" customHeight="1">
      <c r="A381" s="4"/>
      <c r="B381" s="30"/>
      <c r="C381" s="8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2" customHeight="1">
      <c r="A382" s="4"/>
      <c r="B382" s="30"/>
      <c r="C382" s="8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2" customHeight="1">
      <c r="A383" s="4"/>
      <c r="B383" s="30"/>
      <c r="C383" s="8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2" customHeight="1">
      <c r="A384" s="4"/>
      <c r="B384" s="30"/>
      <c r="C384" s="8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2" customHeight="1">
      <c r="A385" s="4"/>
      <c r="B385" s="30"/>
      <c r="C385" s="8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2" customHeight="1">
      <c r="A386" s="4"/>
      <c r="B386" s="30"/>
      <c r="C386" s="8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2" customHeight="1">
      <c r="A387" s="4"/>
      <c r="B387" s="30"/>
      <c r="C387" s="8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2" customHeight="1">
      <c r="A388" s="4"/>
      <c r="B388" s="30"/>
      <c r="C388" s="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2" customHeight="1">
      <c r="A389" s="4"/>
      <c r="B389" s="30"/>
      <c r="C389" s="8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2" customHeight="1">
      <c r="A390" s="4"/>
      <c r="B390" s="30"/>
      <c r="C390" s="8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2" customHeight="1">
      <c r="A391" s="4"/>
      <c r="B391" s="30"/>
      <c r="C391" s="8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2" customHeight="1">
      <c r="A392" s="4"/>
      <c r="B392" s="30"/>
      <c r="C392" s="8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2" customHeight="1">
      <c r="A393" s="4"/>
      <c r="B393" s="30"/>
      <c r="C393" s="8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2" customHeight="1">
      <c r="A394" s="4"/>
      <c r="B394" s="30"/>
      <c r="C394" s="8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2" customHeight="1">
      <c r="A395" s="4"/>
      <c r="B395" s="30"/>
      <c r="C395" s="8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2" customHeight="1">
      <c r="A396" s="4"/>
      <c r="B396" s="30"/>
      <c r="C396" s="8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" customHeight="1">
      <c r="A397" s="4"/>
      <c r="B397" s="30"/>
      <c r="C397" s="8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2" customHeight="1">
      <c r="A398" s="4"/>
      <c r="B398" s="30"/>
      <c r="C398" s="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2" customHeight="1">
      <c r="A399" s="4"/>
      <c r="B399" s="30"/>
      <c r="C399" s="8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2" customHeight="1">
      <c r="A400" s="4"/>
      <c r="B400" s="30"/>
      <c r="C400" s="8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2" customHeight="1">
      <c r="A401" s="4"/>
      <c r="B401" s="30"/>
      <c r="C401" s="8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2" customHeight="1">
      <c r="A402" s="4"/>
      <c r="B402" s="30"/>
      <c r="C402" s="8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2" customHeight="1">
      <c r="A403" s="4"/>
      <c r="B403" s="30"/>
      <c r="C403" s="8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2" customHeight="1">
      <c r="A404" s="4"/>
      <c r="B404" s="30"/>
      <c r="C404" s="8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2" customHeight="1">
      <c r="A405" s="4"/>
      <c r="B405" s="30"/>
      <c r="C405" s="8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2" customHeight="1">
      <c r="A406" s="4"/>
      <c r="B406" s="30"/>
      <c r="C406" s="8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2" customHeight="1">
      <c r="A407" s="4"/>
      <c r="B407" s="30"/>
      <c r="C407" s="8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2" customHeight="1">
      <c r="A408" s="4"/>
      <c r="B408" s="30"/>
      <c r="C408" s="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2" customHeight="1">
      <c r="A409" s="4"/>
      <c r="B409" s="30"/>
      <c r="C409" s="8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2" customHeight="1">
      <c r="A410" s="4"/>
      <c r="B410" s="30"/>
      <c r="C410" s="8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2" customHeight="1">
      <c r="A411" s="4"/>
      <c r="B411" s="30"/>
      <c r="C411" s="8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2" customHeight="1">
      <c r="A412" s="4"/>
      <c r="B412" s="30"/>
      <c r="C412" s="8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2" customHeight="1">
      <c r="A413" s="4"/>
      <c r="B413" s="30"/>
      <c r="C413" s="8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2" customHeight="1">
      <c r="A414" s="4"/>
      <c r="B414" s="30"/>
      <c r="C414" s="8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2" customHeight="1">
      <c r="A415" s="4"/>
      <c r="B415" s="30"/>
      <c r="C415" s="8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2" customHeight="1">
      <c r="A416" s="4"/>
      <c r="B416" s="30"/>
      <c r="C416" s="8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2" customHeight="1">
      <c r="A417" s="4"/>
      <c r="B417" s="30"/>
      <c r="C417" s="8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2" customHeight="1">
      <c r="A418" s="4"/>
      <c r="B418" s="30"/>
      <c r="C418" s="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2" customHeight="1">
      <c r="A419" s="4"/>
      <c r="B419" s="30"/>
      <c r="C419" s="8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2" customHeight="1">
      <c r="A420" s="4"/>
      <c r="B420" s="30"/>
      <c r="C420" s="8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2" customHeight="1">
      <c r="A421" s="4"/>
      <c r="B421" s="30"/>
      <c r="C421" s="8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2" customHeight="1">
      <c r="A422" s="4"/>
      <c r="B422" s="30"/>
      <c r="C422" s="8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2" customHeight="1">
      <c r="A423" s="4"/>
      <c r="B423" s="30"/>
      <c r="C423" s="8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2" customHeight="1">
      <c r="A424" s="4"/>
      <c r="B424" s="30"/>
      <c r="C424" s="8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2" customHeight="1">
      <c r="A425" s="4"/>
      <c r="B425" s="30"/>
      <c r="C425" s="8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2" customHeight="1">
      <c r="A426" s="4"/>
      <c r="B426" s="30"/>
      <c r="C426" s="8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2" customHeight="1">
      <c r="A427" s="4"/>
      <c r="B427" s="30"/>
      <c r="C427" s="8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2" customHeight="1">
      <c r="A428" s="4"/>
      <c r="B428" s="30"/>
      <c r="C428" s="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2" customHeight="1">
      <c r="A429" s="4"/>
      <c r="B429" s="30"/>
      <c r="C429" s="8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2" customHeight="1">
      <c r="A430" s="4"/>
      <c r="B430" s="30"/>
      <c r="C430" s="8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2" customHeight="1">
      <c r="A431" s="4"/>
      <c r="B431" s="30"/>
      <c r="C431" s="8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2" customHeight="1">
      <c r="A432" s="4"/>
      <c r="B432" s="30"/>
      <c r="C432" s="8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2" customHeight="1">
      <c r="A433" s="4"/>
      <c r="B433" s="30"/>
      <c r="C433" s="8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2" customHeight="1">
      <c r="A434" s="4"/>
      <c r="B434" s="30"/>
      <c r="C434" s="8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2" customHeight="1">
      <c r="A435" s="4"/>
      <c r="B435" s="30"/>
      <c r="C435" s="8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2" customHeight="1">
      <c r="A436" s="4"/>
      <c r="B436" s="30"/>
      <c r="C436" s="8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2" customHeight="1">
      <c r="A437" s="4"/>
      <c r="B437" s="30"/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2" customHeight="1">
      <c r="A438" s="4"/>
      <c r="B438" s="30"/>
      <c r="C438" s="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2" customHeight="1">
      <c r="A439" s="4"/>
      <c r="B439" s="30"/>
      <c r="C439" s="8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2" customHeight="1">
      <c r="A440" s="4"/>
      <c r="B440" s="30"/>
      <c r="C440" s="8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2" customHeight="1">
      <c r="A441" s="4"/>
      <c r="B441" s="30"/>
      <c r="C441" s="8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2" customHeight="1">
      <c r="A442" s="4"/>
      <c r="B442" s="30"/>
      <c r="C442" s="8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2" customHeight="1">
      <c r="A443" s="4"/>
      <c r="B443" s="30"/>
      <c r="C443" s="8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2" customHeight="1">
      <c r="A444" s="4"/>
      <c r="B444" s="30"/>
      <c r="C444" s="8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2" customHeight="1">
      <c r="A445" s="4"/>
      <c r="B445" s="30"/>
      <c r="C445" s="8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2" customHeight="1">
      <c r="A446" s="4"/>
      <c r="B446" s="30"/>
      <c r="C446" s="8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2" customHeight="1">
      <c r="A447" s="4"/>
      <c r="B447" s="30"/>
      <c r="C447" s="8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2" customHeight="1">
      <c r="A448" s="4"/>
      <c r="B448" s="30"/>
      <c r="C448" s="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2" customHeight="1">
      <c r="A449" s="4"/>
      <c r="B449" s="30"/>
      <c r="C449" s="8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2" customHeight="1">
      <c r="A450" s="4"/>
      <c r="B450" s="30"/>
      <c r="C450" s="8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2" customHeight="1">
      <c r="A451" s="4"/>
      <c r="B451" s="30"/>
      <c r="C451" s="8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2" customHeight="1">
      <c r="A452" s="4"/>
      <c r="B452" s="30"/>
      <c r="C452" s="8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2" customHeight="1">
      <c r="A453" s="4"/>
      <c r="B453" s="30"/>
      <c r="C453" s="8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2" customHeight="1">
      <c r="A454" s="4"/>
      <c r="B454" s="30"/>
      <c r="C454" s="8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2" customHeight="1">
      <c r="A455" s="4"/>
      <c r="B455" s="30"/>
      <c r="C455" s="8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2" customHeight="1">
      <c r="A456" s="4"/>
      <c r="B456" s="30"/>
      <c r="C456" s="8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2" customHeight="1">
      <c r="A457" s="4"/>
      <c r="B457" s="30"/>
      <c r="C457" s="8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2" customHeight="1">
      <c r="A458" s="4"/>
      <c r="B458" s="30"/>
      <c r="C458" s="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2" customHeight="1">
      <c r="A459" s="4"/>
      <c r="B459" s="30"/>
      <c r="C459" s="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2" customHeight="1">
      <c r="A460" s="4"/>
      <c r="B460" s="30"/>
      <c r="C460" s="8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2" customHeight="1">
      <c r="A461" s="4"/>
      <c r="B461" s="30"/>
      <c r="C461" s="8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2" customHeight="1">
      <c r="A462" s="4"/>
      <c r="B462" s="30"/>
      <c r="C462" s="8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2" customHeight="1">
      <c r="A463" s="4"/>
      <c r="B463" s="30"/>
      <c r="C463" s="8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2" customHeight="1">
      <c r="A464" s="4"/>
      <c r="B464" s="30"/>
      <c r="C464" s="8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2" customHeight="1">
      <c r="A465" s="4"/>
      <c r="B465" s="30"/>
      <c r="C465" s="8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2" customHeight="1">
      <c r="A466" s="4"/>
      <c r="B466" s="30"/>
      <c r="C466" s="8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2" customHeight="1">
      <c r="A467" s="4"/>
      <c r="B467" s="30"/>
      <c r="C467" s="8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2" customHeight="1">
      <c r="A468" s="4"/>
      <c r="B468" s="30"/>
      <c r="C468" s="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2" customHeight="1">
      <c r="A469" s="4"/>
      <c r="B469" s="30"/>
      <c r="C469" s="8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2" customHeight="1">
      <c r="A470" s="4"/>
      <c r="B470" s="30"/>
      <c r="C470" s="8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2" customHeight="1">
      <c r="A471" s="4"/>
      <c r="B471" s="30"/>
      <c r="C471" s="8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2" customHeight="1">
      <c r="A472" s="4"/>
      <c r="B472" s="30"/>
      <c r="C472" s="8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2" customHeight="1">
      <c r="A473" s="4"/>
      <c r="B473" s="30"/>
      <c r="C473" s="8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2" customHeight="1">
      <c r="A474" s="4"/>
      <c r="B474" s="30"/>
      <c r="C474" s="8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2" customHeight="1">
      <c r="A475" s="4"/>
      <c r="B475" s="30"/>
      <c r="C475" s="8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2" customHeight="1">
      <c r="A476" s="4"/>
      <c r="B476" s="30"/>
      <c r="C476" s="8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2" customHeight="1">
      <c r="A477" s="4"/>
      <c r="B477" s="30"/>
      <c r="C477" s="8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2" customHeight="1">
      <c r="A478" s="4"/>
      <c r="B478" s="30"/>
      <c r="C478" s="8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2" customHeight="1">
      <c r="A479" s="4"/>
      <c r="B479" s="30"/>
      <c r="C479" s="8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2" customHeight="1">
      <c r="A480" s="4"/>
      <c r="B480" s="30"/>
      <c r="C480" s="8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2" customHeight="1">
      <c r="A481" s="4"/>
      <c r="B481" s="30"/>
      <c r="C481" s="8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2" customHeight="1">
      <c r="A482" s="4"/>
      <c r="B482" s="30"/>
      <c r="C482" s="8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2" customHeight="1">
      <c r="A483" s="4"/>
      <c r="B483" s="30"/>
      <c r="C483" s="8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2" customHeight="1">
      <c r="A484" s="4"/>
      <c r="B484" s="30"/>
      <c r="C484" s="8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2" customHeight="1">
      <c r="A485" s="4"/>
      <c r="B485" s="30"/>
      <c r="C485" s="8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2" customHeight="1">
      <c r="A486" s="4"/>
      <c r="B486" s="30"/>
      <c r="C486" s="8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2" customHeight="1">
      <c r="A487" s="4"/>
      <c r="B487" s="30"/>
      <c r="C487" s="8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2" customHeight="1">
      <c r="A488" s="4"/>
      <c r="B488" s="30"/>
      <c r="C488" s="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2" customHeight="1">
      <c r="A489" s="4"/>
      <c r="B489" s="30"/>
      <c r="C489" s="8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2" customHeight="1">
      <c r="A490" s="4"/>
      <c r="B490" s="30"/>
      <c r="C490" s="8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2" customHeight="1">
      <c r="A491" s="4"/>
      <c r="B491" s="30"/>
      <c r="C491" s="8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2" customHeight="1">
      <c r="A492" s="4"/>
      <c r="B492" s="30"/>
      <c r="C492" s="8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2" customHeight="1">
      <c r="A493" s="4"/>
      <c r="B493" s="30"/>
      <c r="C493" s="8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2" customHeight="1">
      <c r="A494" s="4"/>
      <c r="B494" s="30"/>
      <c r="C494" s="8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2" customHeight="1">
      <c r="A495" s="4"/>
      <c r="B495" s="30"/>
      <c r="C495" s="8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2" customHeight="1">
      <c r="A496" s="4"/>
      <c r="B496" s="30"/>
      <c r="C496" s="8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2" customHeight="1">
      <c r="A497" s="4"/>
      <c r="B497" s="30"/>
      <c r="C497" s="8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2" customHeight="1">
      <c r="A498" s="4"/>
      <c r="B498" s="30"/>
      <c r="C498" s="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2" customHeight="1">
      <c r="A499" s="4"/>
      <c r="B499" s="30"/>
      <c r="C499" s="8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2" customHeight="1">
      <c r="A500" s="4"/>
      <c r="B500" s="30"/>
      <c r="C500" s="8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2" customHeight="1">
      <c r="A501" s="4"/>
      <c r="B501" s="30"/>
      <c r="C501" s="8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2" customHeight="1">
      <c r="A502" s="4"/>
      <c r="B502" s="30"/>
      <c r="C502" s="8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2" customHeight="1">
      <c r="A503" s="4"/>
      <c r="B503" s="30"/>
      <c r="C503" s="8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2" customHeight="1">
      <c r="A504" s="4"/>
      <c r="B504" s="30"/>
      <c r="C504" s="8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2" customHeight="1">
      <c r="A505" s="4"/>
      <c r="B505" s="30"/>
      <c r="C505" s="8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2" customHeight="1">
      <c r="A506" s="4"/>
      <c r="B506" s="30"/>
      <c r="C506" s="8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2" customHeight="1">
      <c r="A507" s="4"/>
      <c r="B507" s="30"/>
      <c r="C507" s="8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2" customHeight="1">
      <c r="A508" s="4"/>
      <c r="B508" s="30"/>
      <c r="C508" s="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2" customHeight="1">
      <c r="A509" s="4"/>
      <c r="B509" s="30"/>
      <c r="C509" s="8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2" customHeight="1">
      <c r="A510" s="4"/>
      <c r="B510" s="30"/>
      <c r="C510" s="8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2" customHeight="1">
      <c r="A511" s="4"/>
      <c r="B511" s="30"/>
      <c r="C511" s="8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2" customHeight="1">
      <c r="A512" s="4"/>
      <c r="B512" s="30"/>
      <c r="C512" s="8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2" customHeight="1">
      <c r="A513" s="4"/>
      <c r="B513" s="30"/>
      <c r="C513" s="8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2" customHeight="1">
      <c r="A514" s="4"/>
      <c r="B514" s="30"/>
      <c r="C514" s="8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2" customHeight="1">
      <c r="A515" s="4"/>
      <c r="B515" s="3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2" customHeight="1">
      <c r="A516" s="4"/>
      <c r="B516" s="3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2" customHeight="1">
      <c r="A517" s="4"/>
      <c r="B517" s="3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2" customHeight="1">
      <c r="A518" s="4"/>
      <c r="B518" s="3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2" customHeight="1">
      <c r="A519" s="4"/>
      <c r="B519" s="3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2" customHeight="1">
      <c r="A520" s="4"/>
      <c r="B520" s="3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2" customHeight="1">
      <c r="A521" s="4"/>
      <c r="B521" s="3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2" customHeight="1">
      <c r="A522" s="4"/>
      <c r="B522" s="3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2" customHeight="1">
      <c r="A523" s="4"/>
      <c r="B523" s="3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2" customHeight="1">
      <c r="A524" s="4"/>
      <c r="B524" s="3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2" customHeight="1">
      <c r="A525" s="4"/>
      <c r="B525" s="3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2" customHeight="1">
      <c r="A526" s="4"/>
      <c r="B526" s="3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2" customHeight="1">
      <c r="A527" s="4"/>
      <c r="B527" s="3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2" customHeight="1">
      <c r="A528" s="4"/>
      <c r="B528" s="3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2" customHeight="1">
      <c r="A529" s="4"/>
      <c r="B529" s="3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2" customHeight="1">
      <c r="A530" s="4"/>
      <c r="B530" s="3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2" customHeight="1">
      <c r="A531" s="4"/>
      <c r="B531" s="3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2" customHeight="1">
      <c r="A532" s="4"/>
      <c r="B532" s="3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2" customHeight="1">
      <c r="A533" s="4"/>
      <c r="B533" s="3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2" customHeight="1">
      <c r="A534" s="4"/>
      <c r="B534" s="3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2" customHeight="1">
      <c r="A535" s="4"/>
      <c r="B535" s="3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2" customHeight="1">
      <c r="A536" s="4"/>
      <c r="B536" s="3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2" customHeight="1">
      <c r="A537" s="4"/>
      <c r="B537" s="3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2" customHeight="1">
      <c r="A538" s="4"/>
      <c r="B538" s="3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2" customHeight="1">
      <c r="A539" s="4"/>
      <c r="B539" s="3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2" customHeight="1">
      <c r="A540" s="4"/>
      <c r="B540" s="3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2" customHeight="1">
      <c r="A541" s="4"/>
      <c r="B541" s="3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2" customHeight="1">
      <c r="A542" s="4"/>
      <c r="B542" s="3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2" customHeight="1">
      <c r="A543" s="4"/>
      <c r="B543" s="3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2" customHeight="1">
      <c r="A544" s="4"/>
      <c r="B544" s="3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2" customHeight="1">
      <c r="A545" s="4"/>
      <c r="B545" s="3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2" customHeight="1">
      <c r="A546" s="4"/>
      <c r="B546" s="3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2" customHeight="1">
      <c r="A547" s="4"/>
      <c r="B547" s="3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2" customHeight="1">
      <c r="A548" s="4"/>
      <c r="B548" s="3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2" customHeight="1">
      <c r="A549" s="4"/>
      <c r="B549" s="3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2" customHeight="1">
      <c r="A550" s="4"/>
      <c r="B550" s="3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2" customHeight="1">
      <c r="A551" s="4"/>
      <c r="B551" s="3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2" customHeight="1">
      <c r="A552" s="4"/>
      <c r="B552" s="3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2" customHeight="1">
      <c r="A553" s="4"/>
      <c r="B553" s="3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2" customHeight="1">
      <c r="A554" s="4"/>
      <c r="B554" s="3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2" customHeight="1">
      <c r="A555" s="4"/>
      <c r="B555" s="3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2" customHeight="1">
      <c r="A556" s="4"/>
      <c r="B556" s="3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2" customHeight="1">
      <c r="A557" s="4"/>
      <c r="B557" s="3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2" customHeight="1">
      <c r="A558" s="4"/>
      <c r="B558" s="3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2" customHeight="1">
      <c r="A559" s="4"/>
      <c r="B559" s="3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2" customHeight="1">
      <c r="A560" s="4"/>
      <c r="B560" s="3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2" customHeight="1">
      <c r="A561" s="4"/>
      <c r="B561" s="3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2" customHeight="1">
      <c r="A562" s="4"/>
      <c r="B562" s="3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2" customHeight="1">
      <c r="A563" s="4"/>
      <c r="B563" s="3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2" customHeight="1">
      <c r="A564" s="4"/>
      <c r="B564" s="3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2" customHeight="1">
      <c r="A565" s="4"/>
      <c r="B565" s="3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2" customHeight="1">
      <c r="A566" s="4"/>
      <c r="B566" s="3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2" customHeight="1">
      <c r="A567" s="4"/>
      <c r="B567" s="3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2" customHeight="1">
      <c r="A568" s="4"/>
      <c r="B568" s="3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2" customHeight="1">
      <c r="A569" s="4"/>
      <c r="B569" s="3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2" customHeight="1">
      <c r="A570" s="4"/>
      <c r="B570" s="3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2" customHeight="1">
      <c r="A571" s="4"/>
      <c r="B571" s="3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2" customHeight="1">
      <c r="A572" s="4"/>
      <c r="B572" s="3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2" customHeight="1">
      <c r="A573" s="4"/>
      <c r="B573" s="3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2" customHeight="1">
      <c r="A574" s="4"/>
      <c r="B574" s="3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2" customHeight="1">
      <c r="A575" s="4"/>
      <c r="B575" s="3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2" customHeight="1">
      <c r="A576" s="4"/>
      <c r="B576" s="3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2" customHeight="1">
      <c r="A577" s="4"/>
      <c r="B577" s="3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2" customHeight="1">
      <c r="A578" s="4"/>
      <c r="B578" s="3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2" customHeight="1">
      <c r="A579" s="4"/>
      <c r="B579" s="3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2" customHeight="1">
      <c r="A580" s="4"/>
      <c r="B580" s="3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2" customHeight="1">
      <c r="A581" s="4"/>
      <c r="B581" s="3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2" customHeight="1">
      <c r="A582" s="4"/>
      <c r="B582" s="3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2" customHeight="1">
      <c r="A583" s="4"/>
      <c r="B583" s="3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2" customHeight="1">
      <c r="A584" s="4"/>
      <c r="B584" s="3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2" customHeight="1">
      <c r="A585" s="4"/>
      <c r="B585" s="3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2" customHeight="1">
      <c r="A586" s="4"/>
      <c r="B586" s="3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2" customHeight="1">
      <c r="A587" s="4"/>
      <c r="B587" s="3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2" customHeight="1">
      <c r="A588" s="4"/>
      <c r="B588" s="3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2" customHeight="1">
      <c r="A589" s="4"/>
      <c r="B589" s="3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2" customHeight="1">
      <c r="A590" s="4"/>
      <c r="B590" s="3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2" customHeight="1">
      <c r="A591" s="4"/>
      <c r="B591" s="3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2" customHeight="1">
      <c r="A592" s="4"/>
      <c r="B592" s="3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2" customHeight="1">
      <c r="A593" s="4"/>
      <c r="B593" s="3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2" customHeight="1">
      <c r="A594" s="4"/>
      <c r="B594" s="3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2" customHeight="1">
      <c r="A595" s="4"/>
      <c r="B595" s="3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2" customHeight="1">
      <c r="A596" s="4"/>
      <c r="B596" s="3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2" customHeight="1">
      <c r="A597" s="4"/>
      <c r="B597" s="3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2" customHeight="1">
      <c r="A598" s="4"/>
      <c r="B598" s="3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2" customHeight="1">
      <c r="A599" s="4"/>
      <c r="B599" s="3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2" customHeight="1">
      <c r="A600" s="4"/>
      <c r="B600" s="3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2" customHeight="1">
      <c r="A601" s="4"/>
      <c r="B601" s="3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2" customHeight="1">
      <c r="A602" s="4"/>
      <c r="B602" s="3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2" customHeight="1">
      <c r="A603" s="4"/>
      <c r="B603" s="3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2" customHeight="1">
      <c r="A604" s="4"/>
      <c r="B604" s="3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2" customHeight="1">
      <c r="A605" s="4"/>
      <c r="B605" s="3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2" customHeight="1">
      <c r="A606" s="4"/>
      <c r="B606" s="3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2" customHeight="1">
      <c r="A607" s="4"/>
      <c r="B607" s="3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2" customHeight="1">
      <c r="A608" s="4"/>
      <c r="B608" s="3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2" customHeight="1">
      <c r="A609" s="4"/>
      <c r="B609" s="3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2" customHeight="1">
      <c r="A610" s="4"/>
      <c r="B610" s="3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2" customHeight="1">
      <c r="A611" s="4"/>
      <c r="B611" s="3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2" customHeight="1">
      <c r="A612" s="4"/>
      <c r="B612" s="3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2" customHeight="1">
      <c r="A613" s="4"/>
      <c r="B613" s="3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2" customHeight="1">
      <c r="A614" s="4"/>
      <c r="B614" s="3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2" customHeight="1">
      <c r="A615" s="4"/>
      <c r="B615" s="3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2" customHeight="1">
      <c r="A616" s="4"/>
      <c r="B616" s="3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2" customHeight="1">
      <c r="A617" s="4"/>
      <c r="B617" s="3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2" customHeight="1">
      <c r="A618" s="4"/>
      <c r="B618" s="3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2" customHeight="1">
      <c r="A619" s="4"/>
      <c r="B619" s="3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2" customHeight="1">
      <c r="A620" s="4"/>
      <c r="B620" s="3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2" customHeight="1">
      <c r="A621" s="4"/>
      <c r="B621" s="3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2" customHeight="1">
      <c r="A622" s="4"/>
      <c r="B622" s="3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2" customHeight="1">
      <c r="A623" s="4"/>
      <c r="B623" s="3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2" customHeight="1">
      <c r="A624" s="4"/>
      <c r="B624" s="3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2" customHeight="1">
      <c r="A625" s="4"/>
      <c r="B625" s="3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2" customHeight="1">
      <c r="A626" s="4"/>
      <c r="B626" s="3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2" customHeight="1">
      <c r="A627" s="4"/>
      <c r="B627" s="3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2" customHeight="1">
      <c r="A628" s="4"/>
      <c r="B628" s="3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2" customHeight="1">
      <c r="A629" s="4"/>
      <c r="B629" s="3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2" customHeight="1">
      <c r="A630" s="4"/>
      <c r="B630" s="3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2" customHeight="1">
      <c r="A631" s="4"/>
      <c r="B631" s="3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2" customHeight="1">
      <c r="A632" s="4"/>
      <c r="B632" s="3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2" customHeight="1">
      <c r="A633" s="4"/>
      <c r="B633" s="3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2" customHeight="1">
      <c r="A634" s="4"/>
      <c r="B634" s="3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2" customHeight="1">
      <c r="A635" s="4"/>
      <c r="B635" s="3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2" customHeight="1">
      <c r="A636" s="4"/>
      <c r="B636" s="3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2" customHeight="1">
      <c r="A637" s="4"/>
      <c r="B637" s="3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2" customHeight="1">
      <c r="A638" s="4"/>
      <c r="B638" s="3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2" customHeight="1">
      <c r="A639" s="4"/>
      <c r="B639" s="3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2" customHeight="1">
      <c r="A640" s="4"/>
      <c r="B640" s="3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2" customHeight="1">
      <c r="A641" s="4"/>
      <c r="B641" s="3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2" customHeight="1">
      <c r="A642" s="4"/>
      <c r="B642" s="3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2" customHeight="1">
      <c r="A643" s="4"/>
      <c r="B643" s="3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2" customHeight="1">
      <c r="A644" s="4"/>
      <c r="B644" s="3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2" customHeight="1">
      <c r="A645" s="4"/>
      <c r="B645" s="3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2" customHeight="1">
      <c r="A646" s="4"/>
      <c r="B646" s="3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2" customHeight="1">
      <c r="A647" s="4"/>
      <c r="B647" s="3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2" customHeight="1">
      <c r="A648" s="4"/>
      <c r="B648" s="3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2" customHeight="1">
      <c r="A649" s="4"/>
      <c r="B649" s="3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9.75" customHeight="1">
      <c r="A650" s="4"/>
      <c r="B650" s="3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9.75" customHeight="1">
      <c r="A651" s="4"/>
      <c r="B651" s="5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9.75" customHeight="1">
      <c r="A652" s="4"/>
      <c r="B652" s="5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9.75" customHeight="1">
      <c r="A653" s="4"/>
      <c r="B653" s="5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</sheetData>
  <sheetProtection/>
  <mergeCells count="4">
    <mergeCell ref="H43:J45"/>
    <mergeCell ref="M43:O45"/>
    <mergeCell ref="K43:K45"/>
    <mergeCell ref="P43:P4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LECOIX</dc:creator>
  <cp:keywords/>
  <dc:description/>
  <cp:lastModifiedBy>Nicolas Cohen</cp:lastModifiedBy>
  <dcterms:created xsi:type="dcterms:W3CDTF">2011-05-27T16:16:27Z</dcterms:created>
  <dcterms:modified xsi:type="dcterms:W3CDTF">2016-05-28T14:57:23Z</dcterms:modified>
  <cp:category/>
  <cp:version/>
  <cp:contentType/>
  <cp:contentStatus/>
</cp:coreProperties>
</file>