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vail\Documents Lycée\Première S\1S autres\Thème 2 - Enjeux planétaires contemporains\Thème 2B -  Nourrir L'humanité\prep\"/>
    </mc:Choice>
  </mc:AlternateContent>
  <bookViews>
    <workbookView xWindow="240" yWindow="48" windowWidth="15600" windowHeight="8136"/>
  </bookViews>
  <sheets>
    <sheet name="Plan fertilisation" sheetId="1" r:id="rId1"/>
    <sheet name="Feuil3" sheetId="3" state="hidden" r:id="rId2"/>
    <sheet name="Feuil1" sheetId="4" state="hidden" r:id="rId3"/>
  </sheets>
  <definedNames>
    <definedName name="Culture">#REF!</definedName>
    <definedName name="Minéralisation">#REF!</definedName>
    <definedName name="Nprésentavant">Feuil1!$B$4:$B$6</definedName>
    <definedName name="TABLEAU_3">#REF!</definedName>
    <definedName name="TABLEAU_4">#REF!</definedName>
    <definedName name="TABLEAU_5___Effet_direct_des_amendements_organiques__en_kg">#REF!</definedName>
    <definedName name="TABLEAU_6">#REF!</definedName>
    <definedName name="TABLEAU_7">#REF!</definedName>
    <definedName name="Tableau3">#REF!</definedName>
  </definedNames>
  <calcPr calcId="171027"/>
</workbook>
</file>

<file path=xl/calcChain.xml><?xml version="1.0" encoding="utf-8"?>
<calcChain xmlns="http://schemas.openxmlformats.org/spreadsheetml/2006/main">
  <c r="E29" i="1" l="1"/>
  <c r="D37" i="1"/>
  <c r="D28" i="1"/>
  <c r="D21" i="1"/>
  <c r="E13" i="1"/>
  <c r="D30" i="1" l="1"/>
  <c r="D39" i="1" s="1"/>
  <c r="D12" i="1"/>
  <c r="D14" i="1" s="1"/>
  <c r="D23" i="1" s="1"/>
</calcChain>
</file>

<file path=xl/sharedStrings.xml><?xml version="1.0" encoding="utf-8"?>
<sst xmlns="http://schemas.openxmlformats.org/spreadsheetml/2006/main" count="168" uniqueCount="135">
  <si>
    <t>Culture</t>
  </si>
  <si>
    <t>Rendement prévisionnel (q/ha)</t>
  </si>
  <si>
    <t>Besoins d'azote de la culture (kg/ ha)</t>
  </si>
  <si>
    <t>Besoins de la culture</t>
  </si>
  <si>
    <t>Avoine</t>
  </si>
  <si>
    <t>Betterave sucrière</t>
  </si>
  <si>
    <t>Betterave fourragère</t>
  </si>
  <si>
    <t>Blé dur</t>
  </si>
  <si>
    <t>Blé tendre de printemps</t>
  </si>
  <si>
    <t>Blé tendre d'hiver</t>
  </si>
  <si>
    <t>Chicorée</t>
  </si>
  <si>
    <t>Colza</t>
  </si>
  <si>
    <t>Endives (sensibles)</t>
  </si>
  <si>
    <t>Epinard de printemps</t>
  </si>
  <si>
    <t>Epinard d'été et d'automne</t>
  </si>
  <si>
    <t>Grosse carotte</t>
  </si>
  <si>
    <t>Haricot extra-fin</t>
  </si>
  <si>
    <t>Haricot mangetout</t>
  </si>
  <si>
    <t>Haricot flageolet</t>
  </si>
  <si>
    <t>Lin fibre</t>
  </si>
  <si>
    <t>Lin graine</t>
  </si>
  <si>
    <t>Maïs fourrage</t>
  </si>
  <si>
    <t>Maïs grain</t>
  </si>
  <si>
    <t>Oignon</t>
  </si>
  <si>
    <t>Orge de printemps</t>
  </si>
  <si>
    <t>Orge d'hiver</t>
  </si>
  <si>
    <t>Petite carotte</t>
  </si>
  <si>
    <t>Pomme de Terre consommation</t>
  </si>
  <si>
    <t>Pomme de Terre fécule</t>
  </si>
  <si>
    <t>Pomme de Terre plant / primeur</t>
  </si>
  <si>
    <t>Tournesol</t>
  </si>
  <si>
    <t>Besoins</t>
  </si>
  <si>
    <t>Type de sol</t>
  </si>
  <si>
    <t>TABLEAU 2 : Azote présent dans le sol avant la culture (kg/ha)</t>
  </si>
  <si>
    <t>Quantité d'azote présent dans le sol avant la culture</t>
  </si>
  <si>
    <t xml:space="preserve"> </t>
  </si>
  <si>
    <t>Sols légers = 15</t>
  </si>
  <si>
    <t>Sols limoneux =20</t>
  </si>
  <si>
    <t>Sols argileux et crayeux =30</t>
  </si>
  <si>
    <t>Besoin d'azote unitaire (kg de N/q)</t>
  </si>
  <si>
    <t>Minéralisation de l'humus</t>
  </si>
  <si>
    <t>TABLEAU 2 : Transformation de l'humus en sels minéraux (kg de N/ha)</t>
  </si>
  <si>
    <t>Sables, limons sableux, limons battants, limons francs, argiles humides</t>
  </si>
  <si>
    <t>Pomme de terre</t>
  </si>
  <si>
    <t>Blé d’hiver : 35</t>
  </si>
  <si>
    <t>Orge : 45</t>
  </si>
  <si>
    <t>Colza : 50</t>
  </si>
  <si>
    <t>Maïs : 55</t>
  </si>
  <si>
    <t>Seigle : 70</t>
  </si>
  <si>
    <t>Blé de printemps : 80</t>
  </si>
  <si>
    <t>Betterave : 75</t>
  </si>
  <si>
    <t>Pomme de terre : 110</t>
  </si>
  <si>
    <t>Betteraves</t>
  </si>
  <si>
    <t>Carottes</t>
  </si>
  <si>
    <t>Céréales pailles brulées</t>
  </si>
  <si>
    <t>Céréales pailles enlevées</t>
  </si>
  <si>
    <t>Céréales pailles enf + MOF</t>
  </si>
  <si>
    <t>Céréales pailles enfouies</t>
  </si>
  <si>
    <t>Endives</t>
  </si>
  <si>
    <t>Epinards</t>
  </si>
  <si>
    <t>Féverole</t>
  </si>
  <si>
    <t>Haricots</t>
  </si>
  <si>
    <t>Jachère couvert spontané</t>
  </si>
  <si>
    <t>Jachère crucifère</t>
  </si>
  <si>
    <t>Jachère graminée</t>
  </si>
  <si>
    <t>Jachère légumineuse</t>
  </si>
  <si>
    <t>Luzerne</t>
  </si>
  <si>
    <t>TABLEAU 3 : Minéralisation des résidus du précédent en kg N/ha</t>
  </si>
  <si>
    <t>Durée de la prairie</t>
  </si>
  <si>
    <t>Rang de la culture après destruction</t>
  </si>
  <si>
    <t>&lt; 2 ans</t>
  </si>
  <si>
    <t>2 à 3 ans</t>
  </si>
  <si>
    <t>4 à 5 ans</t>
  </si>
  <si>
    <t>6 à 10 ans</t>
  </si>
  <si>
    <t>1 (destruct° printemps)</t>
  </si>
  <si>
    <t>1 (destruct° automne)</t>
  </si>
  <si>
    <t>2 (destruct° printemps)</t>
  </si>
  <si>
    <t>2 (destruct° automne)</t>
  </si>
  <si>
    <t>&gt; 10 ans</t>
  </si>
  <si>
    <t>TABLEAU 4 : Arrière effet prairie en kg N/ha</t>
  </si>
  <si>
    <t>Arrière-effets de retournement de prairie</t>
  </si>
  <si>
    <t>Apports récents de matière organique</t>
  </si>
  <si>
    <t>Nature de l'amendement</t>
  </si>
  <si>
    <t>Boues déshydratées</t>
  </si>
  <si>
    <t>Fientes de volailles</t>
  </si>
  <si>
    <t>Fumier bovin pailleux</t>
  </si>
  <si>
    <t>Fumier de volailles</t>
  </si>
  <si>
    <t>Lisier de bovins</t>
  </si>
  <si>
    <t>Lisier de porcins</t>
  </si>
  <si>
    <t>Fumier bovin décomposé</t>
  </si>
  <si>
    <t>Apport</t>
  </si>
  <si>
    <t>Effet de la culture intermédiaire</t>
  </si>
  <si>
    <t>Niveau de production</t>
  </si>
  <si>
    <t>Nature de la culture</t>
  </si>
  <si>
    <t>faible ou moyen</t>
  </si>
  <si>
    <t>élevé</t>
  </si>
  <si>
    <t>Seigle ou Phacélie</t>
  </si>
  <si>
    <t>Autre graminée</t>
  </si>
  <si>
    <t>Crucifère</t>
  </si>
  <si>
    <t>Légumineuse</t>
  </si>
  <si>
    <t>Azote total fourni par le sol</t>
  </si>
  <si>
    <t>Perte par lessivage (kg/ha/an)</t>
  </si>
  <si>
    <t>Fourniture du sol</t>
  </si>
  <si>
    <t>Apport d'azote</t>
  </si>
  <si>
    <t>Minéralisation des résidus de la précédente récolte</t>
  </si>
  <si>
    <t>Rendement indicatif ( /ha)</t>
  </si>
  <si>
    <t>Céréales d'hiver</t>
  </si>
  <si>
    <t>75 qx</t>
  </si>
  <si>
    <t>Cérales de printemps</t>
  </si>
  <si>
    <t>65 qx</t>
  </si>
  <si>
    <t>Maïs ensilage</t>
  </si>
  <si>
    <t>Colza grain</t>
  </si>
  <si>
    <t>40 qx</t>
  </si>
  <si>
    <t>Bettrave fourragère</t>
  </si>
  <si>
    <t>PLAN DE FERTILISATION AZOTEE PREVISIONNEL</t>
  </si>
  <si>
    <t>TABLEAU 1 : Besoin en azote de la culture (kg N/q)</t>
  </si>
  <si>
    <t>Culture 1</t>
  </si>
  <si>
    <t>Culture 2</t>
  </si>
  <si>
    <t>OBJECTIF : Calculez, pour chaque culture choisie, la dose d'azote minéral à apporter pour satisfaire aux besoins de la culture</t>
  </si>
  <si>
    <t>140 qx</t>
  </si>
  <si>
    <t>1050 qx</t>
  </si>
  <si>
    <t>TABLEAU 6 : hypothèses de lessivage</t>
  </si>
  <si>
    <t>Pluviométrie hivernale</t>
  </si>
  <si>
    <t>profond</t>
  </si>
  <si>
    <t>superficiel</t>
  </si>
  <si>
    <t>moyenne</t>
  </si>
  <si>
    <t>élevée</t>
  </si>
  <si>
    <t>Quantité d'azote lessivé (kg N/ha/an)</t>
  </si>
  <si>
    <t>Apports minéraux atmosphériques (kg/ha/an)</t>
  </si>
  <si>
    <t>TABLEAU 5 : Effet direct des amendements organiques (en kg par tonne)</t>
  </si>
  <si>
    <t>Dose prévisionnelle d'azote à apporter (kg/ha)</t>
  </si>
  <si>
    <r>
      <rPr>
        <sz val="12"/>
        <color theme="0" tint="-0.499984740745262"/>
        <rFont val="Symbol"/>
        <family val="1"/>
        <charset val="2"/>
      </rPr>
      <t xml:space="preserve">¬ </t>
    </r>
    <r>
      <rPr>
        <i/>
        <sz val="12"/>
        <color theme="0" tint="-0.499984740745262"/>
        <rFont val="Calibri"/>
        <family val="2"/>
      </rPr>
      <t>menu déroulant</t>
    </r>
  </si>
  <si>
    <t>TABLEAU 7 : Rendements indicatifs</t>
  </si>
  <si>
    <t>TABLEAU 8 : Effet de la culture intermédiaire en kg N/ha</t>
  </si>
  <si>
    <t>Endive et Chicorée :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</si>
</sst>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u/>
      <sz val="11"/>
      <name val="Comic Sans MS"/>
      <family val="4"/>
    </font>
    <font>
      <sz val="11"/>
      <color theme="1"/>
      <name val="Calibri"/>
      <family val="2"/>
      <scheme val="minor"/>
    </font>
    <font>
      <u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4"/>
      <color theme="4" tint="-0.249977111117893"/>
      <name val="Comic Sans MS"/>
      <family val="4"/>
    </font>
    <font>
      <sz val="12"/>
      <color theme="4" tint="-0.249977111117893"/>
      <name val="Comic Sans MS"/>
      <family val="4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theme="4" tint="-0.24997711111789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4" tint="-0.249977111117893"/>
      <name val="Calibri"/>
      <family val="2"/>
    </font>
    <font>
      <b/>
      <sz val="14"/>
      <color theme="3" tint="0.39997558519241921"/>
      <name val="Calibri"/>
      <family val="2"/>
    </font>
    <font>
      <b/>
      <sz val="26"/>
      <color theme="4" tint="-0.249977111117893"/>
      <name val="Calibri"/>
      <family val="2"/>
    </font>
    <font>
      <b/>
      <sz val="18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i/>
      <sz val="12"/>
      <color theme="0" tint="-0.499984740745262"/>
      <name val="Calibri"/>
      <family val="2"/>
    </font>
    <font>
      <sz val="12"/>
      <color theme="0" tint="-0.499984740745262"/>
      <name val="Symbol"/>
      <family val="1"/>
      <charset val="2"/>
    </font>
    <font>
      <i/>
      <sz val="12"/>
      <color theme="0" tint="-0.499984740745262"/>
      <name val="Calibri"/>
      <family val="1"/>
      <charset val="2"/>
    </font>
    <font>
      <sz val="11"/>
      <color rgb="FF0000FF"/>
      <name val="Calibri"/>
      <family val="2"/>
    </font>
    <font>
      <u/>
      <sz val="14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7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Alignment="1">
      <alignment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10" fillId="0" borderId="8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7" fillId="5" borderId="0" xfId="0" applyFont="1" applyFill="1"/>
    <xf numFmtId="0" fontId="18" fillId="5" borderId="0" xfId="0" applyFont="1" applyFill="1" applyAlignment="1">
      <alignment vertical="center"/>
    </xf>
    <xf numFmtId="0" fontId="14" fillId="5" borderId="0" xfId="0" applyFont="1" applyFill="1"/>
    <xf numFmtId="0" fontId="19" fillId="5" borderId="0" xfId="0" applyFont="1" applyFill="1" applyAlignment="1">
      <alignment vertical="center" wrapText="1"/>
    </xf>
    <xf numFmtId="0" fontId="16" fillId="5" borderId="0" xfId="0" applyFont="1" applyFill="1"/>
    <xf numFmtId="0" fontId="15" fillId="5" borderId="0" xfId="0" applyFont="1" applyFill="1" applyAlignment="1">
      <alignment horizontal="center" vertical="center" textRotation="90"/>
    </xf>
    <xf numFmtId="0" fontId="14" fillId="5" borderId="0" xfId="0" applyFont="1" applyFill="1" applyBorder="1"/>
    <xf numFmtId="0" fontId="12" fillId="5" borderId="0" xfId="0" applyFont="1" applyFill="1"/>
    <xf numFmtId="0" fontId="7" fillId="5" borderId="0" xfId="0" applyFont="1" applyFill="1" applyAlignment="1">
      <alignment wrapText="1" shrinkToFit="1"/>
    </xf>
    <xf numFmtId="0" fontId="7" fillId="5" borderId="0" xfId="0" applyFont="1" applyFill="1" applyBorder="1" applyAlignment="1">
      <alignment wrapText="1" shrinkToFit="1"/>
    </xf>
    <xf numFmtId="0" fontId="10" fillId="5" borderId="0" xfId="0" applyFont="1" applyFill="1" applyBorder="1" applyAlignment="1">
      <alignment horizontal="center" vertical="center" wrapText="1" shrinkToFit="1"/>
    </xf>
    <xf numFmtId="0" fontId="8" fillId="5" borderId="0" xfId="0" applyFont="1" applyFill="1"/>
    <xf numFmtId="0" fontId="9" fillId="5" borderId="0" xfId="0" applyFont="1" applyFill="1"/>
    <xf numFmtId="0" fontId="10" fillId="5" borderId="0" xfId="0" applyFont="1" applyFill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 shrinkToFit="1"/>
    </xf>
    <xf numFmtId="0" fontId="10" fillId="5" borderId="0" xfId="0" applyFont="1" applyFill="1" applyBorder="1" applyAlignment="1">
      <alignment vertical="center" wrapText="1" shrinkToFit="1"/>
    </xf>
    <xf numFmtId="0" fontId="10" fillId="5" borderId="0" xfId="0" applyFont="1" applyFill="1" applyAlignment="1">
      <alignment vertical="center" wrapText="1" shrinkToFit="1"/>
    </xf>
    <xf numFmtId="0" fontId="7" fillId="0" borderId="15" xfId="0" applyFont="1" applyBorder="1" applyAlignment="1">
      <alignment vertical="center"/>
    </xf>
    <xf numFmtId="0" fontId="7" fillId="5" borderId="0" xfId="0" applyFont="1" applyFill="1" applyAlignment="1">
      <alignment vertical="center"/>
    </xf>
    <xf numFmtId="0" fontId="20" fillId="4" borderId="4" xfId="0" applyFont="1" applyFill="1" applyBorder="1" applyAlignment="1">
      <alignment horizontal="center" vertical="center" wrapText="1" shrinkToFit="1"/>
    </xf>
    <xf numFmtId="0" fontId="21" fillId="3" borderId="0" xfId="0" applyFont="1" applyFill="1" applyAlignment="1">
      <alignment horizontal="center" vertical="center" wrapText="1" shrinkToFit="1"/>
    </xf>
    <xf numFmtId="0" fontId="15" fillId="3" borderId="12" xfId="0" applyFont="1" applyFill="1" applyBorder="1" applyAlignment="1">
      <alignment horizontal="center" vertical="center" wrapText="1" shrinkToFit="1"/>
    </xf>
    <xf numFmtId="0" fontId="15" fillId="3" borderId="13" xfId="0" applyFont="1" applyFill="1" applyBorder="1" applyAlignment="1">
      <alignment horizontal="center" vertical="center" wrapText="1" shrinkToFit="1"/>
    </xf>
    <xf numFmtId="0" fontId="15" fillId="3" borderId="14" xfId="0" applyFont="1" applyFill="1" applyBorder="1" applyAlignment="1">
      <alignment horizontal="center" vertical="center" wrapText="1" shrinkToFit="1"/>
    </xf>
    <xf numFmtId="0" fontId="15" fillId="3" borderId="8" xfId="0" applyFont="1" applyFill="1" applyBorder="1" applyAlignment="1">
      <alignment horizontal="center" vertical="center" wrapText="1" shrinkToFit="1"/>
    </xf>
    <xf numFmtId="0" fontId="15" fillId="3" borderId="0" xfId="0" applyFont="1" applyFill="1" applyBorder="1" applyAlignment="1">
      <alignment horizontal="center" vertical="center" wrapText="1" shrinkToFit="1"/>
    </xf>
    <xf numFmtId="0" fontId="15" fillId="3" borderId="15" xfId="0" applyFont="1" applyFill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7" fillId="6" borderId="4" xfId="0" applyFont="1" applyFill="1" applyBorder="1" applyAlignment="1">
      <alignment horizontal="center"/>
    </xf>
    <xf numFmtId="0" fontId="15" fillId="6" borderId="9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4" xfId="0" applyFont="1" applyFill="1" applyBorder="1"/>
    <xf numFmtId="0" fontId="15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/>
    </xf>
    <xf numFmtId="0" fontId="22" fillId="6" borderId="4" xfId="0" applyFont="1" applyFill="1" applyBorder="1"/>
    <xf numFmtId="2" fontId="14" fillId="0" borderId="4" xfId="0" applyNumberFormat="1" applyFont="1" applyBorder="1" applyAlignment="1">
      <alignment horizontal="center"/>
    </xf>
    <xf numFmtId="0" fontId="21" fillId="6" borderId="4" xfId="0" applyFont="1" applyFill="1" applyBorder="1"/>
    <xf numFmtId="0" fontId="14" fillId="4" borderId="4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/>
    <xf numFmtId="0" fontId="23" fillId="6" borderId="4" xfId="0" applyFont="1" applyFill="1" applyBorder="1" applyAlignment="1">
      <alignment horizontal="center" vertical="center"/>
    </xf>
    <xf numFmtId="0" fontId="27" fillId="5" borderId="0" xfId="0" applyFont="1" applyFill="1"/>
    <xf numFmtId="0" fontId="20" fillId="4" borderId="18" xfId="0" applyFont="1" applyFill="1" applyBorder="1" applyAlignment="1">
      <alignment horizontal="center" vertical="center" wrapText="1" shrinkToFit="1"/>
    </xf>
    <xf numFmtId="0" fontId="20" fillId="4" borderId="10" xfId="0" applyFont="1" applyFill="1" applyBorder="1" applyAlignment="1">
      <alignment horizontal="center" vertical="center" wrapText="1" shrinkToFit="1"/>
    </xf>
    <xf numFmtId="0" fontId="20" fillId="4" borderId="19" xfId="0" applyFont="1" applyFill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28" fillId="0" borderId="8" xfId="0" applyFont="1" applyBorder="1" applyAlignment="1">
      <alignment vertical="center" wrapText="1" shrinkToFit="1"/>
    </xf>
    <xf numFmtId="0" fontId="28" fillId="0" borderId="0" xfId="0" applyFont="1" applyBorder="1" applyAlignment="1">
      <alignment vertical="center" wrapText="1" shrinkToFit="1"/>
    </xf>
    <xf numFmtId="0" fontId="28" fillId="0" borderId="15" xfId="0" applyFont="1" applyBorder="1" applyAlignment="1">
      <alignment vertical="center" wrapText="1" shrinkToFit="1"/>
    </xf>
    <xf numFmtId="0" fontId="29" fillId="6" borderId="4" xfId="1" applyFont="1" applyFill="1" applyBorder="1" applyAlignment="1" applyProtection="1"/>
  </cellXfs>
  <cellStyles count="4">
    <cellStyle name="Lien hypertexte" xfId="1" builtinId="8" customBuiltin="1"/>
    <cellStyle name="Lien hypertexte visité" xfId="2" builtinId="9" customBuiltin="1"/>
    <cellStyle name="Normal" xfId="0" builtinId="0"/>
    <cellStyle name="Pourcentage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92676</xdr:colOff>
      <xdr:row>0</xdr:row>
      <xdr:rowOff>203474</xdr:rowOff>
    </xdr:from>
    <xdr:to>
      <xdr:col>6</xdr:col>
      <xdr:colOff>738932</xdr:colOff>
      <xdr:row>4</xdr:row>
      <xdr:rowOff>8594</xdr:rowOff>
    </xdr:to>
    <xdr:pic>
      <xdr:nvPicPr>
        <xdr:cNvPr id="207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3298" y="203474"/>
          <a:ext cx="1428851" cy="114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zoomScale="55" zoomScaleNormal="55" workbookViewId="0">
      <selection activeCell="G35" sqref="G35"/>
    </sheetView>
  </sheetViews>
  <sheetFormatPr baseColWidth="10" defaultColWidth="11.44140625" defaultRowHeight="15.6"/>
  <cols>
    <col min="1" max="1" width="10.6640625" style="1" customWidth="1"/>
    <col min="2" max="2" width="27.6640625" style="1" customWidth="1"/>
    <col min="3" max="3" width="58.44140625" style="1" customWidth="1"/>
    <col min="4" max="4" width="32.33203125" style="1" customWidth="1"/>
    <col min="5" max="5" width="11.44140625" style="1" hidden="1" customWidth="1"/>
    <col min="6" max="9" width="11.44140625" style="1"/>
    <col min="10" max="10" width="28.109375" style="14" customWidth="1"/>
    <col min="11" max="11" width="32" style="14" customWidth="1"/>
    <col min="12" max="12" width="5.88671875" style="14" customWidth="1"/>
    <col min="13" max="13" width="24.6640625" style="14" customWidth="1"/>
    <col min="14" max="14" width="26.44140625" style="14" customWidth="1"/>
    <col min="15" max="15" width="23" style="14" customWidth="1"/>
    <col min="16" max="16" width="11.44140625" style="14"/>
    <col min="17" max="17" width="25.21875" style="14" customWidth="1"/>
    <col min="18" max="21" width="11.44140625" style="14"/>
    <col min="22" max="22" width="11.109375" style="14" customWidth="1"/>
    <col min="23" max="23" width="11.44140625" style="14"/>
    <col min="24" max="24" width="27.33203125" style="14" customWidth="1"/>
    <col min="25" max="25" width="27.5546875" style="14" customWidth="1"/>
    <col min="26" max="26" width="11.44140625" style="14"/>
    <col min="27" max="16384" width="11.44140625" style="1"/>
  </cols>
  <sheetData>
    <row r="1" spans="1:28" ht="16.2" thickBot="1">
      <c r="A1" s="52"/>
      <c r="B1" s="52"/>
      <c r="C1" s="52"/>
      <c r="D1" s="52"/>
      <c r="E1" s="52"/>
      <c r="F1" s="52"/>
      <c r="G1" s="52"/>
      <c r="H1" s="52"/>
      <c r="I1" s="52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52"/>
      <c r="AB1" s="52"/>
    </row>
    <row r="2" spans="1:28" ht="36" customHeight="1">
      <c r="A2" s="53"/>
      <c r="B2" s="50" t="s">
        <v>114</v>
      </c>
      <c r="C2" s="50"/>
      <c r="D2" s="50"/>
      <c r="E2" s="54"/>
      <c r="F2" s="54"/>
      <c r="G2" s="54"/>
      <c r="H2" s="54"/>
      <c r="I2" s="54"/>
      <c r="J2" s="73" t="s">
        <v>115</v>
      </c>
      <c r="K2" s="73"/>
      <c r="L2" s="69"/>
      <c r="M2" s="73" t="s">
        <v>41</v>
      </c>
      <c r="N2" s="73"/>
      <c r="O2" s="73"/>
      <c r="P2" s="68"/>
      <c r="Q2" s="74" t="s">
        <v>79</v>
      </c>
      <c r="R2" s="75"/>
      <c r="S2" s="75"/>
      <c r="T2" s="75"/>
      <c r="U2" s="75"/>
      <c r="V2" s="76"/>
      <c r="W2" s="69"/>
      <c r="X2" s="74" t="s">
        <v>132</v>
      </c>
      <c r="Y2" s="75"/>
      <c r="Z2" s="75"/>
      <c r="AA2" s="76"/>
      <c r="AB2" s="52"/>
    </row>
    <row r="3" spans="1:28" ht="8.25" customHeight="1">
      <c r="A3" s="54"/>
      <c r="B3" s="54"/>
      <c r="C3" s="54"/>
      <c r="D3" s="54"/>
      <c r="E3" s="54"/>
      <c r="F3" s="54"/>
      <c r="G3" s="54"/>
      <c r="H3" s="54"/>
      <c r="I3" s="54"/>
      <c r="J3" s="35"/>
      <c r="K3" s="35"/>
      <c r="L3" s="69"/>
      <c r="M3" s="108"/>
      <c r="N3" s="109"/>
      <c r="O3" s="110"/>
      <c r="P3" s="68"/>
      <c r="Q3" s="37"/>
      <c r="R3" s="21"/>
      <c r="S3" s="21"/>
      <c r="T3" s="21"/>
      <c r="U3" s="21"/>
      <c r="V3" s="38"/>
      <c r="W3" s="69"/>
      <c r="X3" s="37"/>
      <c r="Y3" s="21"/>
      <c r="Z3" s="21"/>
      <c r="AA3" s="70"/>
      <c r="AB3" s="52"/>
    </row>
    <row r="4" spans="1:28" s="10" customFormat="1" ht="45.6" customHeight="1">
      <c r="A4" s="55"/>
      <c r="B4" s="51" t="s">
        <v>118</v>
      </c>
      <c r="C4" s="51"/>
      <c r="D4" s="51"/>
      <c r="E4" s="59"/>
      <c r="F4" s="59"/>
      <c r="G4" s="59"/>
      <c r="H4" s="59"/>
      <c r="I4" s="59"/>
      <c r="J4" s="72" t="s">
        <v>0</v>
      </c>
      <c r="K4" s="72" t="s">
        <v>31</v>
      </c>
      <c r="L4" s="69"/>
      <c r="M4" s="99" t="s">
        <v>42</v>
      </c>
      <c r="N4" s="100"/>
      <c r="O4" s="101"/>
      <c r="P4" s="68"/>
      <c r="Q4" s="41" t="s">
        <v>69</v>
      </c>
      <c r="R4" s="31" t="s">
        <v>68</v>
      </c>
      <c r="S4" s="31"/>
      <c r="T4" s="31"/>
      <c r="U4" s="31"/>
      <c r="V4" s="32"/>
      <c r="W4" s="65"/>
      <c r="X4" s="30" t="s">
        <v>0</v>
      </c>
      <c r="Y4" s="31" t="s">
        <v>105</v>
      </c>
      <c r="Z4" s="31"/>
      <c r="AA4" s="32"/>
      <c r="AB4" s="63"/>
    </row>
    <row r="5" spans="1:28" ht="16.2" customHeight="1">
      <c r="A5" s="54"/>
      <c r="B5" s="54"/>
      <c r="C5" s="54"/>
      <c r="D5" s="54"/>
      <c r="E5" s="54"/>
      <c r="F5" s="54"/>
      <c r="G5" s="54"/>
      <c r="H5" s="54"/>
      <c r="I5" s="54"/>
      <c r="J5" s="15" t="s">
        <v>4</v>
      </c>
      <c r="K5" s="15">
        <v>2.2000000000000002</v>
      </c>
      <c r="L5" s="69"/>
      <c r="M5" s="102" t="s">
        <v>44</v>
      </c>
      <c r="N5" s="103" t="s">
        <v>47</v>
      </c>
      <c r="O5" s="104" t="s">
        <v>50</v>
      </c>
      <c r="P5" s="68"/>
      <c r="Q5" s="42"/>
      <c r="R5" s="33" t="s">
        <v>70</v>
      </c>
      <c r="S5" s="33" t="s">
        <v>71</v>
      </c>
      <c r="T5" s="33" t="s">
        <v>72</v>
      </c>
      <c r="U5" s="33" t="s">
        <v>73</v>
      </c>
      <c r="V5" s="43" t="s">
        <v>78</v>
      </c>
      <c r="W5" s="65"/>
      <c r="X5" s="25" t="s">
        <v>106</v>
      </c>
      <c r="Y5" s="20" t="s">
        <v>107</v>
      </c>
      <c r="Z5" s="20"/>
      <c r="AA5" s="22"/>
      <c r="AB5" s="52"/>
    </row>
    <row r="6" spans="1:28" s="11" customFormat="1" ht="16.2" customHeight="1">
      <c r="A6" s="56"/>
      <c r="B6" s="56"/>
      <c r="C6" s="56"/>
      <c r="D6" s="56"/>
      <c r="E6" s="56"/>
      <c r="F6" s="56"/>
      <c r="G6" s="56"/>
      <c r="H6" s="56"/>
      <c r="I6" s="56"/>
      <c r="J6" s="15" t="s">
        <v>5</v>
      </c>
      <c r="K6" s="15">
        <v>220</v>
      </c>
      <c r="L6" s="69"/>
      <c r="M6" s="102" t="s">
        <v>45</v>
      </c>
      <c r="N6" s="103" t="s">
        <v>48</v>
      </c>
      <c r="O6" s="104" t="s">
        <v>134</v>
      </c>
      <c r="P6" s="68"/>
      <c r="Q6" s="25" t="s">
        <v>74</v>
      </c>
      <c r="R6" s="15">
        <v>20</v>
      </c>
      <c r="S6" s="15">
        <v>60</v>
      </c>
      <c r="T6" s="15">
        <v>100</v>
      </c>
      <c r="U6" s="15">
        <v>120</v>
      </c>
      <c r="V6" s="28">
        <v>140</v>
      </c>
      <c r="W6" s="65"/>
      <c r="X6" s="25" t="s">
        <v>108</v>
      </c>
      <c r="Y6" s="20" t="s">
        <v>109</v>
      </c>
      <c r="Z6" s="20"/>
      <c r="AA6" s="22"/>
      <c r="AB6" s="64"/>
    </row>
    <row r="7" spans="1:28" s="11" customFormat="1" ht="16.2" customHeight="1" thickBot="1">
      <c r="A7" s="56"/>
      <c r="B7" s="56"/>
      <c r="C7" s="56"/>
      <c r="D7" s="56"/>
      <c r="E7" s="56"/>
      <c r="F7" s="56"/>
      <c r="G7" s="56"/>
      <c r="H7" s="56"/>
      <c r="I7" s="56"/>
      <c r="J7" s="15" t="s">
        <v>6</v>
      </c>
      <c r="K7" s="15">
        <v>260</v>
      </c>
      <c r="L7" s="69"/>
      <c r="M7" s="105" t="s">
        <v>46</v>
      </c>
      <c r="N7" s="106" t="s">
        <v>49</v>
      </c>
      <c r="O7" s="107" t="s">
        <v>51</v>
      </c>
      <c r="P7" s="68"/>
      <c r="Q7" s="25" t="s">
        <v>75</v>
      </c>
      <c r="R7" s="15">
        <v>10</v>
      </c>
      <c r="S7" s="15">
        <v>30</v>
      </c>
      <c r="T7" s="15">
        <v>50</v>
      </c>
      <c r="U7" s="15">
        <v>60</v>
      </c>
      <c r="V7" s="28">
        <v>70</v>
      </c>
      <c r="W7" s="65"/>
      <c r="X7" s="25" t="s">
        <v>110</v>
      </c>
      <c r="Y7" s="20" t="s">
        <v>119</v>
      </c>
      <c r="Z7" s="20"/>
      <c r="AA7" s="22"/>
      <c r="AB7" s="64"/>
    </row>
    <row r="8" spans="1:28" ht="16.2" customHeight="1" thickBot="1">
      <c r="A8" s="54"/>
      <c r="B8" s="54"/>
      <c r="C8" s="54"/>
      <c r="D8" s="54"/>
      <c r="E8" s="54"/>
      <c r="F8" s="54"/>
      <c r="G8" s="54"/>
      <c r="H8" s="54"/>
      <c r="I8" s="54"/>
      <c r="J8" s="15" t="s">
        <v>7</v>
      </c>
      <c r="K8" s="15">
        <v>3.5</v>
      </c>
      <c r="L8" s="69"/>
      <c r="M8" s="69"/>
      <c r="N8" s="69"/>
      <c r="O8" s="69"/>
      <c r="P8" s="68"/>
      <c r="Q8" s="25" t="s">
        <v>76</v>
      </c>
      <c r="R8" s="15">
        <v>0</v>
      </c>
      <c r="S8" s="15">
        <v>0</v>
      </c>
      <c r="T8" s="15">
        <v>25</v>
      </c>
      <c r="U8" s="15">
        <v>35</v>
      </c>
      <c r="V8" s="28">
        <v>40</v>
      </c>
      <c r="W8" s="65"/>
      <c r="X8" s="25" t="s">
        <v>22</v>
      </c>
      <c r="Y8" s="20" t="s">
        <v>107</v>
      </c>
      <c r="Z8" s="20"/>
      <c r="AA8" s="22"/>
      <c r="AB8" s="52"/>
    </row>
    <row r="9" spans="1:28" ht="16.2" customHeight="1" thickBot="1">
      <c r="A9" s="54"/>
      <c r="B9" s="86"/>
      <c r="C9" s="83" t="s">
        <v>116</v>
      </c>
      <c r="D9" s="84"/>
      <c r="E9" s="54"/>
      <c r="F9" s="54"/>
      <c r="G9" s="54"/>
      <c r="H9" s="54"/>
      <c r="I9" s="54"/>
      <c r="J9" s="15" t="s">
        <v>8</v>
      </c>
      <c r="K9" s="16">
        <v>3</v>
      </c>
      <c r="L9" s="69"/>
      <c r="M9" s="74" t="s">
        <v>67</v>
      </c>
      <c r="N9" s="75"/>
      <c r="O9" s="76"/>
      <c r="P9" s="68"/>
      <c r="Q9" s="26" t="s">
        <v>77</v>
      </c>
      <c r="R9" s="27">
        <v>0</v>
      </c>
      <c r="S9" s="27">
        <v>0</v>
      </c>
      <c r="T9" s="27">
        <v>12</v>
      </c>
      <c r="U9" s="27">
        <v>17</v>
      </c>
      <c r="V9" s="29">
        <v>20</v>
      </c>
      <c r="W9" s="65"/>
      <c r="X9" s="25" t="s">
        <v>111</v>
      </c>
      <c r="Y9" s="20" t="s">
        <v>112</v>
      </c>
      <c r="Z9" s="20"/>
      <c r="AA9" s="22"/>
      <c r="AB9" s="52"/>
    </row>
    <row r="10" spans="1:28" ht="16.2" customHeight="1" thickBot="1">
      <c r="A10" s="57" t="s">
        <v>35</v>
      </c>
      <c r="B10" s="87" t="s">
        <v>31</v>
      </c>
      <c r="C10" s="111" t="s">
        <v>1</v>
      </c>
      <c r="D10" s="94"/>
      <c r="E10" s="54"/>
      <c r="F10" s="54"/>
      <c r="G10" s="54"/>
      <c r="H10" s="54"/>
      <c r="I10" s="54"/>
      <c r="J10" s="15" t="s">
        <v>9</v>
      </c>
      <c r="K10" s="15">
        <v>3</v>
      </c>
      <c r="L10" s="69"/>
      <c r="M10" s="77"/>
      <c r="N10" s="78"/>
      <c r="O10" s="79"/>
      <c r="P10" s="68"/>
      <c r="Q10" s="65"/>
      <c r="R10" s="65"/>
      <c r="S10" s="65"/>
      <c r="T10" s="65"/>
      <c r="U10" s="65"/>
      <c r="V10" s="65"/>
      <c r="W10" s="65"/>
      <c r="X10" s="26" t="s">
        <v>113</v>
      </c>
      <c r="Y10" s="23" t="s">
        <v>120</v>
      </c>
      <c r="Z10" s="23"/>
      <c r="AA10" s="24"/>
      <c r="AB10" s="52"/>
    </row>
    <row r="11" spans="1:28" ht="16.2" customHeight="1" thickBot="1">
      <c r="A11" s="57"/>
      <c r="B11" s="87"/>
      <c r="C11" s="111" t="s">
        <v>39</v>
      </c>
      <c r="D11" s="94"/>
      <c r="E11" s="54"/>
      <c r="F11" s="54"/>
      <c r="G11" s="54"/>
      <c r="H11" s="54"/>
      <c r="I11" s="54"/>
      <c r="J11" s="15" t="s">
        <v>10</v>
      </c>
      <c r="K11" s="15">
        <v>200</v>
      </c>
      <c r="L11" s="69"/>
      <c r="M11" s="37"/>
      <c r="N11" s="21"/>
      <c r="O11" s="38"/>
      <c r="P11" s="68"/>
      <c r="Q11" s="74" t="s">
        <v>129</v>
      </c>
      <c r="R11" s="75"/>
      <c r="S11" s="75"/>
      <c r="T11" s="75"/>
      <c r="U11" s="75"/>
      <c r="V11" s="76"/>
      <c r="W11" s="65"/>
      <c r="X11" s="65"/>
      <c r="Y11" s="65"/>
      <c r="Z11" s="65"/>
      <c r="AA11" s="66"/>
      <c r="AB11" s="52"/>
    </row>
    <row r="12" spans="1:28" ht="16.2" customHeight="1">
      <c r="A12" s="57"/>
      <c r="B12" s="87"/>
      <c r="C12" s="93" t="s">
        <v>2</v>
      </c>
      <c r="D12" s="82">
        <f>D11*D10</f>
        <v>0</v>
      </c>
      <c r="E12" s="54"/>
      <c r="F12" s="54"/>
      <c r="G12" s="54"/>
      <c r="H12" s="54"/>
      <c r="I12" s="54"/>
      <c r="J12" s="15" t="s">
        <v>11</v>
      </c>
      <c r="K12" s="15">
        <v>6.5</v>
      </c>
      <c r="L12" s="69"/>
      <c r="M12" s="34" t="s">
        <v>52</v>
      </c>
      <c r="N12" s="20">
        <v>20</v>
      </c>
      <c r="O12" s="22"/>
      <c r="P12" s="68"/>
      <c r="Q12" s="77"/>
      <c r="R12" s="78"/>
      <c r="S12" s="78"/>
      <c r="T12" s="78"/>
      <c r="U12" s="78"/>
      <c r="V12" s="79"/>
      <c r="W12" s="65"/>
      <c r="X12" s="74" t="s">
        <v>133</v>
      </c>
      <c r="Y12" s="75"/>
      <c r="Z12" s="75"/>
      <c r="AA12" s="76"/>
      <c r="AB12" s="52"/>
    </row>
    <row r="13" spans="1:28" ht="16.2" customHeight="1">
      <c r="A13" s="57"/>
      <c r="B13" s="87"/>
      <c r="C13" s="91" t="s">
        <v>34</v>
      </c>
      <c r="D13" s="92" t="s">
        <v>36</v>
      </c>
      <c r="E13" s="54">
        <f>IF(COUNTIF(D13,"*20*"),20,IF(COUNTIF(D13,"*15*"),15,IF(COUNTIF(D13,"*30*"),30,"")))</f>
        <v>15</v>
      </c>
      <c r="F13" s="98" t="s">
        <v>131</v>
      </c>
      <c r="G13" s="54"/>
      <c r="H13" s="54"/>
      <c r="I13" s="54"/>
      <c r="J13" s="15" t="s">
        <v>12</v>
      </c>
      <c r="K13" s="15">
        <v>110</v>
      </c>
      <c r="L13" s="69"/>
      <c r="M13" s="34" t="s">
        <v>53</v>
      </c>
      <c r="N13" s="20">
        <v>10</v>
      </c>
      <c r="O13" s="22"/>
      <c r="P13" s="68"/>
      <c r="Q13" s="39"/>
      <c r="R13" s="19"/>
      <c r="S13" s="19"/>
      <c r="T13" s="19"/>
      <c r="U13" s="19"/>
      <c r="V13" s="40"/>
      <c r="W13" s="65"/>
      <c r="X13" s="77"/>
      <c r="Y13" s="78"/>
      <c r="Z13" s="78"/>
      <c r="AA13" s="79"/>
      <c r="AB13" s="52"/>
    </row>
    <row r="14" spans="1:28" ht="16.2" customHeight="1">
      <c r="A14" s="54"/>
      <c r="B14" s="87"/>
      <c r="C14" s="93" t="s">
        <v>3</v>
      </c>
      <c r="D14" s="82">
        <f>D12-E13</f>
        <v>-15</v>
      </c>
      <c r="E14" s="54"/>
      <c r="F14" s="54"/>
      <c r="G14" s="54"/>
      <c r="H14" s="54"/>
      <c r="I14" s="54"/>
      <c r="J14" s="15" t="s">
        <v>13</v>
      </c>
      <c r="K14" s="15">
        <v>270</v>
      </c>
      <c r="L14" s="69"/>
      <c r="M14" s="34" t="s">
        <v>54</v>
      </c>
      <c r="N14" s="20">
        <v>0</v>
      </c>
      <c r="O14" s="22"/>
      <c r="P14" s="68"/>
      <c r="Q14" s="30" t="s">
        <v>82</v>
      </c>
      <c r="R14" s="31" t="s">
        <v>90</v>
      </c>
      <c r="S14" s="31"/>
      <c r="T14" s="31"/>
      <c r="U14" s="31"/>
      <c r="V14" s="32"/>
      <c r="W14" s="65"/>
      <c r="X14" s="39"/>
      <c r="Y14" s="19"/>
      <c r="Z14" s="19"/>
      <c r="AA14" s="40"/>
      <c r="AB14" s="52"/>
    </row>
    <row r="15" spans="1:28" ht="16.2" customHeight="1">
      <c r="A15" s="54"/>
      <c r="B15" s="88" t="s">
        <v>102</v>
      </c>
      <c r="C15" s="91" t="s">
        <v>128</v>
      </c>
      <c r="D15" s="85">
        <v>30</v>
      </c>
      <c r="E15" s="54"/>
      <c r="F15" s="54"/>
      <c r="G15" s="54"/>
      <c r="H15" s="54"/>
      <c r="I15" s="54"/>
      <c r="J15" s="15" t="s">
        <v>14</v>
      </c>
      <c r="K15" s="15">
        <v>260</v>
      </c>
      <c r="L15" s="69"/>
      <c r="M15" s="34" t="s">
        <v>55</v>
      </c>
      <c r="N15" s="20">
        <v>0</v>
      </c>
      <c r="O15" s="22"/>
      <c r="P15" s="68"/>
      <c r="Q15" s="30"/>
      <c r="R15" s="44"/>
      <c r="S15" s="45"/>
      <c r="T15" s="45"/>
      <c r="U15" s="45"/>
      <c r="V15" s="46"/>
      <c r="W15" s="65"/>
      <c r="X15" s="30" t="s">
        <v>93</v>
      </c>
      <c r="Y15" s="44" t="s">
        <v>92</v>
      </c>
      <c r="Z15" s="45"/>
      <c r="AA15" s="46"/>
      <c r="AB15" s="52"/>
    </row>
    <row r="16" spans="1:28" ht="16.2" customHeight="1">
      <c r="A16" s="54"/>
      <c r="B16" s="89"/>
      <c r="C16" s="111" t="s">
        <v>40</v>
      </c>
      <c r="D16" s="80"/>
      <c r="E16" s="54"/>
      <c r="F16" s="54"/>
      <c r="G16" s="54"/>
      <c r="H16" s="54"/>
      <c r="I16" s="54"/>
      <c r="J16" s="16" t="s">
        <v>15</v>
      </c>
      <c r="K16" s="16">
        <v>180</v>
      </c>
      <c r="L16" s="69"/>
      <c r="M16" s="34" t="s">
        <v>56</v>
      </c>
      <c r="N16" s="20">
        <v>-10</v>
      </c>
      <c r="O16" s="22"/>
      <c r="P16" s="68"/>
      <c r="Q16" s="25" t="s">
        <v>83</v>
      </c>
      <c r="R16" s="17">
        <v>7</v>
      </c>
      <c r="S16" s="18"/>
      <c r="T16" s="18"/>
      <c r="U16" s="18"/>
      <c r="V16" s="47"/>
      <c r="W16" s="65"/>
      <c r="X16" s="30"/>
      <c r="Y16" s="33" t="s">
        <v>94</v>
      </c>
      <c r="Z16" s="44" t="s">
        <v>95</v>
      </c>
      <c r="AA16" s="46"/>
      <c r="AB16" s="52"/>
    </row>
    <row r="17" spans="1:28" ht="16.2" customHeight="1">
      <c r="A17" s="54"/>
      <c r="B17" s="89"/>
      <c r="C17" s="111" t="s">
        <v>104</v>
      </c>
      <c r="D17" s="80"/>
      <c r="E17" s="54"/>
      <c r="F17" s="54"/>
      <c r="G17" s="54"/>
      <c r="H17" s="54"/>
      <c r="I17" s="54"/>
      <c r="J17" s="15" t="s">
        <v>16</v>
      </c>
      <c r="K17" s="15">
        <v>160</v>
      </c>
      <c r="L17" s="69"/>
      <c r="M17" s="34" t="s">
        <v>57</v>
      </c>
      <c r="N17" s="20">
        <v>-20</v>
      </c>
      <c r="O17" s="22"/>
      <c r="P17" s="68"/>
      <c r="Q17" s="25" t="s">
        <v>84</v>
      </c>
      <c r="R17" s="17">
        <v>35</v>
      </c>
      <c r="S17" s="18"/>
      <c r="T17" s="18"/>
      <c r="U17" s="18"/>
      <c r="V17" s="47"/>
      <c r="W17" s="65"/>
      <c r="X17" s="25" t="s">
        <v>96</v>
      </c>
      <c r="Y17" s="15">
        <v>0</v>
      </c>
      <c r="Z17" s="17">
        <v>10</v>
      </c>
      <c r="AA17" s="47"/>
      <c r="AB17" s="52"/>
    </row>
    <row r="18" spans="1:28" ht="16.2" customHeight="1">
      <c r="A18" s="54"/>
      <c r="B18" s="89"/>
      <c r="C18" s="111" t="s">
        <v>80</v>
      </c>
      <c r="D18" s="80"/>
      <c r="E18" s="54"/>
      <c r="F18" s="54"/>
      <c r="G18" s="54"/>
      <c r="H18" s="54"/>
      <c r="I18" s="54"/>
      <c r="J18" s="15" t="s">
        <v>17</v>
      </c>
      <c r="K18" s="15">
        <v>180</v>
      </c>
      <c r="L18" s="69"/>
      <c r="M18" s="34" t="s">
        <v>11</v>
      </c>
      <c r="N18" s="20">
        <v>20</v>
      </c>
      <c r="O18" s="22"/>
      <c r="P18" s="68"/>
      <c r="Q18" s="25" t="s">
        <v>89</v>
      </c>
      <c r="R18" s="17">
        <v>5</v>
      </c>
      <c r="S18" s="18"/>
      <c r="T18" s="18"/>
      <c r="U18" s="18"/>
      <c r="V18" s="47"/>
      <c r="W18" s="65"/>
      <c r="X18" s="25" t="s">
        <v>97</v>
      </c>
      <c r="Y18" s="15">
        <v>10</v>
      </c>
      <c r="Z18" s="17">
        <v>15</v>
      </c>
      <c r="AA18" s="47"/>
      <c r="AB18" s="52"/>
    </row>
    <row r="19" spans="1:28" ht="16.2" customHeight="1">
      <c r="A19" s="54"/>
      <c r="B19" s="89"/>
      <c r="C19" s="111" t="s">
        <v>91</v>
      </c>
      <c r="D19" s="80"/>
      <c r="E19" s="54"/>
      <c r="F19" s="54"/>
      <c r="G19" s="54"/>
      <c r="H19" s="54"/>
      <c r="I19" s="54"/>
      <c r="J19" s="15" t="s">
        <v>18</v>
      </c>
      <c r="K19" s="15">
        <v>200</v>
      </c>
      <c r="L19" s="69"/>
      <c r="M19" s="34" t="s">
        <v>58</v>
      </c>
      <c r="N19" s="20">
        <v>10</v>
      </c>
      <c r="O19" s="22"/>
      <c r="P19" s="68"/>
      <c r="Q19" s="25" t="s">
        <v>85</v>
      </c>
      <c r="R19" s="17">
        <v>4</v>
      </c>
      <c r="S19" s="18"/>
      <c r="T19" s="18"/>
      <c r="U19" s="18"/>
      <c r="V19" s="47"/>
      <c r="W19" s="65"/>
      <c r="X19" s="25" t="s">
        <v>98</v>
      </c>
      <c r="Y19" s="15">
        <v>10</v>
      </c>
      <c r="Z19" s="17">
        <v>15</v>
      </c>
      <c r="AA19" s="47"/>
      <c r="AB19" s="52"/>
    </row>
    <row r="20" spans="1:28" ht="16.2" customHeight="1" thickBot="1">
      <c r="A20" s="54"/>
      <c r="B20" s="89"/>
      <c r="C20" s="111" t="s">
        <v>101</v>
      </c>
      <c r="D20" s="81"/>
      <c r="E20" s="54"/>
      <c r="F20" s="54"/>
      <c r="G20" s="54"/>
      <c r="H20" s="54"/>
      <c r="I20" s="54"/>
      <c r="J20" s="15" t="s">
        <v>19</v>
      </c>
      <c r="K20" s="15">
        <v>10</v>
      </c>
      <c r="L20" s="69"/>
      <c r="M20" s="34" t="s">
        <v>59</v>
      </c>
      <c r="N20" s="20">
        <v>20</v>
      </c>
      <c r="O20" s="22"/>
      <c r="P20" s="68"/>
      <c r="Q20" s="25" t="s">
        <v>86</v>
      </c>
      <c r="R20" s="17">
        <v>22</v>
      </c>
      <c r="S20" s="18"/>
      <c r="T20" s="18"/>
      <c r="U20" s="18"/>
      <c r="V20" s="47"/>
      <c r="W20" s="65"/>
      <c r="X20" s="26" t="s">
        <v>99</v>
      </c>
      <c r="Y20" s="27">
        <v>15</v>
      </c>
      <c r="Z20" s="48">
        <v>30</v>
      </c>
      <c r="AA20" s="49"/>
      <c r="AB20" s="52"/>
    </row>
    <row r="21" spans="1:28" ht="16.2" customHeight="1">
      <c r="A21" s="54"/>
      <c r="B21" s="89"/>
      <c r="C21" s="93" t="s">
        <v>100</v>
      </c>
      <c r="D21" s="82">
        <f>D15+D16+D17+D18+D19-D20</f>
        <v>30</v>
      </c>
      <c r="E21" s="54"/>
      <c r="F21" s="54"/>
      <c r="G21" s="54"/>
      <c r="H21" s="54"/>
      <c r="I21" s="54"/>
      <c r="J21" s="15" t="s">
        <v>20</v>
      </c>
      <c r="K21" s="15">
        <v>4.5</v>
      </c>
      <c r="L21" s="69"/>
      <c r="M21" s="34" t="s">
        <v>60</v>
      </c>
      <c r="N21" s="20">
        <v>30</v>
      </c>
      <c r="O21" s="22"/>
      <c r="P21" s="68"/>
      <c r="Q21" s="25" t="s">
        <v>87</v>
      </c>
      <c r="R21" s="17">
        <v>2.2000000000000002</v>
      </c>
      <c r="S21" s="18"/>
      <c r="T21" s="18"/>
      <c r="U21" s="18"/>
      <c r="V21" s="47"/>
      <c r="W21" s="65"/>
      <c r="X21" s="65"/>
      <c r="Y21" s="65"/>
      <c r="Z21" s="65"/>
      <c r="AA21" s="65"/>
      <c r="AB21" s="52"/>
    </row>
    <row r="22" spans="1:28" ht="16.2" customHeight="1" thickBot="1">
      <c r="A22" s="54"/>
      <c r="B22" s="90" t="s">
        <v>103</v>
      </c>
      <c r="C22" s="111" t="s">
        <v>81</v>
      </c>
      <c r="D22" s="80"/>
      <c r="E22" s="54"/>
      <c r="F22" s="54"/>
      <c r="G22" s="54"/>
      <c r="H22" s="54"/>
      <c r="I22" s="54"/>
      <c r="J22" s="15" t="s">
        <v>21</v>
      </c>
      <c r="K22" s="15">
        <v>14</v>
      </c>
      <c r="L22" s="69"/>
      <c r="M22" s="34" t="s">
        <v>61</v>
      </c>
      <c r="N22" s="20">
        <v>20</v>
      </c>
      <c r="O22" s="22"/>
      <c r="P22" s="68"/>
      <c r="Q22" s="26" t="s">
        <v>88</v>
      </c>
      <c r="R22" s="17">
        <v>5.6</v>
      </c>
      <c r="S22" s="18"/>
      <c r="T22" s="18"/>
      <c r="U22" s="18"/>
      <c r="V22" s="47"/>
      <c r="W22" s="65"/>
      <c r="X22" s="65"/>
      <c r="Y22" s="65"/>
      <c r="Z22" s="65"/>
      <c r="AA22" s="66"/>
      <c r="AB22" s="52"/>
    </row>
    <row r="23" spans="1:28" ht="16.2" customHeight="1" thickBot="1">
      <c r="A23" s="54"/>
      <c r="B23" s="95" t="s">
        <v>130</v>
      </c>
      <c r="C23" s="96"/>
      <c r="D23" s="97">
        <f>D14-D21-D22</f>
        <v>-45</v>
      </c>
      <c r="E23" s="54"/>
      <c r="F23" s="54"/>
      <c r="G23" s="54"/>
      <c r="H23" s="54"/>
      <c r="I23" s="54"/>
      <c r="J23" s="15" t="s">
        <v>22</v>
      </c>
      <c r="K23" s="15">
        <v>2.2000000000000002</v>
      </c>
      <c r="L23" s="69"/>
      <c r="M23" s="34" t="s">
        <v>62</v>
      </c>
      <c r="N23" s="20">
        <v>5</v>
      </c>
      <c r="O23" s="22"/>
      <c r="P23" s="68"/>
      <c r="Q23" s="65"/>
      <c r="R23" s="65"/>
      <c r="S23" s="69"/>
      <c r="T23" s="69"/>
      <c r="U23" s="68"/>
      <c r="V23" s="67"/>
      <c r="W23" s="69"/>
      <c r="X23" s="69"/>
      <c r="Y23" s="69"/>
      <c r="Z23" s="69"/>
      <c r="AA23" s="71"/>
      <c r="AB23" s="52"/>
    </row>
    <row r="24" spans="1:28" ht="16.2" customHeight="1">
      <c r="A24" s="54"/>
      <c r="B24" s="58"/>
      <c r="C24" s="58"/>
      <c r="D24" s="58"/>
      <c r="E24" s="54"/>
      <c r="F24" s="54"/>
      <c r="G24" s="54"/>
      <c r="H24" s="54"/>
      <c r="I24" s="54"/>
      <c r="J24" s="15" t="s">
        <v>23</v>
      </c>
      <c r="K24" s="15">
        <v>160</v>
      </c>
      <c r="L24" s="69"/>
      <c r="M24" s="34" t="s">
        <v>63</v>
      </c>
      <c r="N24" s="20">
        <v>20</v>
      </c>
      <c r="O24" s="22"/>
      <c r="P24" s="68"/>
      <c r="Q24" s="74" t="s">
        <v>121</v>
      </c>
      <c r="R24" s="75"/>
      <c r="S24" s="75"/>
      <c r="T24" s="75"/>
      <c r="U24" s="75"/>
      <c r="V24" s="76"/>
      <c r="W24" s="69"/>
      <c r="X24" s="69"/>
      <c r="Y24" s="69"/>
      <c r="Z24" s="69"/>
      <c r="AA24" s="71"/>
      <c r="AB24" s="52"/>
    </row>
    <row r="25" spans="1:28" ht="16.2" customHeight="1">
      <c r="A25" s="54"/>
      <c r="B25" s="86"/>
      <c r="C25" s="83" t="s">
        <v>117</v>
      </c>
      <c r="D25" s="84"/>
      <c r="E25" s="54"/>
      <c r="F25" s="54"/>
      <c r="G25" s="54"/>
      <c r="H25" s="54"/>
      <c r="I25" s="54"/>
      <c r="J25" s="15" t="s">
        <v>24</v>
      </c>
      <c r="K25" s="15">
        <v>2.2000000000000002</v>
      </c>
      <c r="L25" s="69"/>
      <c r="M25" s="34" t="s">
        <v>64</v>
      </c>
      <c r="N25" s="20">
        <v>15</v>
      </c>
      <c r="O25" s="22"/>
      <c r="P25" s="68"/>
      <c r="Q25" s="77"/>
      <c r="R25" s="78"/>
      <c r="S25" s="78"/>
      <c r="T25" s="78"/>
      <c r="U25" s="78"/>
      <c r="V25" s="79"/>
      <c r="W25" s="69"/>
      <c r="X25" s="69"/>
      <c r="Y25" s="69"/>
      <c r="Z25" s="69"/>
      <c r="AA25" s="71"/>
      <c r="AB25" s="52"/>
    </row>
    <row r="26" spans="1:28" ht="16.2" customHeight="1">
      <c r="A26" s="54"/>
      <c r="B26" s="87" t="s">
        <v>31</v>
      </c>
      <c r="C26" s="111" t="s">
        <v>1</v>
      </c>
      <c r="D26" s="94"/>
      <c r="E26" s="54"/>
      <c r="F26" s="54"/>
      <c r="G26" s="54"/>
      <c r="H26" s="54"/>
      <c r="I26" s="54"/>
      <c r="J26" s="15" t="s">
        <v>25</v>
      </c>
      <c r="K26" s="15">
        <v>2.4</v>
      </c>
      <c r="L26" s="69"/>
      <c r="M26" s="34" t="s">
        <v>65</v>
      </c>
      <c r="N26" s="20">
        <v>30</v>
      </c>
      <c r="O26" s="22"/>
      <c r="P26" s="68"/>
      <c r="Q26" s="39"/>
      <c r="R26" s="19"/>
      <c r="S26" s="19"/>
      <c r="T26" s="19"/>
      <c r="U26" s="19"/>
      <c r="V26" s="40"/>
      <c r="W26" s="69"/>
      <c r="X26" s="69"/>
      <c r="Y26" s="69"/>
      <c r="Z26" s="69"/>
      <c r="AA26" s="71"/>
      <c r="AB26" s="52"/>
    </row>
    <row r="27" spans="1:28" ht="16.2" customHeight="1">
      <c r="A27" s="54"/>
      <c r="B27" s="87"/>
      <c r="C27" s="111" t="s">
        <v>39</v>
      </c>
      <c r="D27" s="94"/>
      <c r="E27" s="54"/>
      <c r="F27" s="54"/>
      <c r="G27" s="54"/>
      <c r="H27" s="54"/>
      <c r="I27" s="54"/>
      <c r="J27" s="16" t="s">
        <v>26</v>
      </c>
      <c r="K27" s="16">
        <v>120</v>
      </c>
      <c r="L27" s="69"/>
      <c r="M27" s="34" t="s">
        <v>19</v>
      </c>
      <c r="N27" s="20">
        <v>0</v>
      </c>
      <c r="O27" s="22"/>
      <c r="P27" s="68"/>
      <c r="Q27" s="33" t="s">
        <v>122</v>
      </c>
      <c r="R27" s="31" t="s">
        <v>32</v>
      </c>
      <c r="S27" s="31"/>
      <c r="T27" s="31" t="s">
        <v>127</v>
      </c>
      <c r="U27" s="31"/>
      <c r="V27" s="31"/>
      <c r="W27" s="69"/>
      <c r="X27" s="69"/>
      <c r="Y27" s="69"/>
      <c r="Z27" s="69"/>
      <c r="AA27" s="71"/>
      <c r="AB27" s="52"/>
    </row>
    <row r="28" spans="1:28" ht="16.2" customHeight="1">
      <c r="A28" s="54"/>
      <c r="B28" s="87"/>
      <c r="C28" s="93" t="s">
        <v>2</v>
      </c>
      <c r="D28" s="82">
        <f>D27*D26</f>
        <v>0</v>
      </c>
      <c r="E28" s="54"/>
      <c r="F28" s="54"/>
      <c r="G28" s="54"/>
      <c r="H28" s="54"/>
      <c r="I28" s="54"/>
      <c r="J28" s="15" t="s">
        <v>27</v>
      </c>
      <c r="K28" s="15">
        <v>235</v>
      </c>
      <c r="L28" s="69"/>
      <c r="M28" s="34" t="s">
        <v>20</v>
      </c>
      <c r="N28" s="20">
        <v>0</v>
      </c>
      <c r="O28" s="22"/>
      <c r="P28" s="68"/>
      <c r="Q28" s="15" t="s">
        <v>125</v>
      </c>
      <c r="R28" s="20" t="s">
        <v>123</v>
      </c>
      <c r="S28" s="20"/>
      <c r="T28" s="20">
        <v>11</v>
      </c>
      <c r="U28" s="20">
        <v>11</v>
      </c>
      <c r="V28" s="20"/>
      <c r="W28" s="69"/>
      <c r="X28" s="69"/>
      <c r="Y28" s="69"/>
      <c r="Z28" s="69"/>
      <c r="AA28" s="71"/>
      <c r="AB28" s="52"/>
    </row>
    <row r="29" spans="1:28" ht="16.2" customHeight="1">
      <c r="A29" s="54"/>
      <c r="B29" s="87"/>
      <c r="C29" s="91" t="s">
        <v>34</v>
      </c>
      <c r="D29" s="92" t="s">
        <v>36</v>
      </c>
      <c r="E29" s="54">
        <f>IF(COUNTIF(D29,"*20*"),20,IF(COUNTIF(D29,"*15*"),15,IF(COUNTIF(D29,"*30*"),30,"")))</f>
        <v>15</v>
      </c>
      <c r="F29" s="98" t="s">
        <v>131</v>
      </c>
      <c r="G29" s="54"/>
      <c r="H29" s="54"/>
      <c r="I29" s="54"/>
      <c r="J29" s="15" t="s">
        <v>28</v>
      </c>
      <c r="K29" s="15">
        <v>250</v>
      </c>
      <c r="L29" s="69"/>
      <c r="M29" s="34" t="s">
        <v>66</v>
      </c>
      <c r="N29" s="20">
        <v>30</v>
      </c>
      <c r="O29" s="22"/>
      <c r="P29" s="68"/>
      <c r="Q29" s="15" t="s">
        <v>125</v>
      </c>
      <c r="R29" s="20" t="s">
        <v>124</v>
      </c>
      <c r="S29" s="20"/>
      <c r="T29" s="20">
        <v>22</v>
      </c>
      <c r="U29" s="20">
        <v>22</v>
      </c>
      <c r="V29" s="20"/>
      <c r="W29" s="69"/>
      <c r="X29" s="69"/>
      <c r="Y29" s="69"/>
      <c r="Z29" s="69"/>
      <c r="AA29" s="71"/>
      <c r="AB29" s="52"/>
    </row>
    <row r="30" spans="1:28" ht="16.2" customHeight="1">
      <c r="A30" s="54"/>
      <c r="B30" s="87"/>
      <c r="C30" s="93" t="s">
        <v>3</v>
      </c>
      <c r="D30" s="82">
        <f>D28-E29</f>
        <v>-15</v>
      </c>
      <c r="E30" s="54"/>
      <c r="F30" s="54"/>
      <c r="G30" s="54"/>
      <c r="H30" s="54"/>
      <c r="I30" s="54"/>
      <c r="J30" s="15" t="s">
        <v>29</v>
      </c>
      <c r="K30" s="15">
        <v>160</v>
      </c>
      <c r="L30" s="69"/>
      <c r="M30" s="34" t="s">
        <v>21</v>
      </c>
      <c r="N30" s="20">
        <v>0</v>
      </c>
      <c r="O30" s="22"/>
      <c r="P30" s="68"/>
      <c r="Q30" s="15" t="s">
        <v>126</v>
      </c>
      <c r="R30" s="20" t="s">
        <v>123</v>
      </c>
      <c r="S30" s="20"/>
      <c r="T30" s="20">
        <v>33</v>
      </c>
      <c r="U30" s="20">
        <v>33</v>
      </c>
      <c r="V30" s="20"/>
      <c r="W30" s="69"/>
      <c r="X30" s="69"/>
      <c r="Y30" s="69"/>
      <c r="Z30" s="69"/>
      <c r="AA30" s="71"/>
      <c r="AB30" s="52"/>
    </row>
    <row r="31" spans="1:28" ht="16.2" customHeight="1">
      <c r="A31" s="52"/>
      <c r="B31" s="88" t="s">
        <v>102</v>
      </c>
      <c r="C31" s="91" t="s">
        <v>128</v>
      </c>
      <c r="D31" s="85">
        <v>30</v>
      </c>
      <c r="E31" s="52"/>
      <c r="F31" s="52"/>
      <c r="G31" s="52"/>
      <c r="H31" s="52"/>
      <c r="I31" s="52"/>
      <c r="J31" s="69"/>
      <c r="K31" s="69"/>
      <c r="L31" s="69"/>
      <c r="M31" s="34" t="s">
        <v>43</v>
      </c>
      <c r="N31" s="20">
        <v>20</v>
      </c>
      <c r="O31" s="22"/>
      <c r="P31" s="68"/>
      <c r="Q31" s="15" t="s">
        <v>126</v>
      </c>
      <c r="R31" s="20" t="s">
        <v>124</v>
      </c>
      <c r="S31" s="20"/>
      <c r="T31" s="20">
        <v>45</v>
      </c>
      <c r="U31" s="20">
        <v>45</v>
      </c>
      <c r="V31" s="20"/>
      <c r="W31" s="69"/>
      <c r="X31" s="69"/>
      <c r="Y31" s="69"/>
      <c r="Z31" s="69"/>
      <c r="AA31" s="71"/>
      <c r="AB31" s="52"/>
    </row>
    <row r="32" spans="1:28" ht="16.2" customHeight="1" thickBot="1">
      <c r="A32" s="52"/>
      <c r="B32" s="89"/>
      <c r="C32" s="111" t="s">
        <v>40</v>
      </c>
      <c r="D32" s="80"/>
      <c r="E32" s="52"/>
      <c r="F32" s="52"/>
      <c r="G32" s="52"/>
      <c r="H32" s="52"/>
      <c r="I32" s="52"/>
      <c r="J32" s="69"/>
      <c r="K32" s="69"/>
      <c r="L32" s="69"/>
      <c r="M32" s="36" t="s">
        <v>30</v>
      </c>
      <c r="N32" s="23">
        <v>0</v>
      </c>
      <c r="O32" s="24"/>
      <c r="P32" s="68"/>
      <c r="Q32" s="68"/>
      <c r="R32" s="68"/>
      <c r="S32" s="68"/>
      <c r="T32" s="68"/>
      <c r="U32" s="69"/>
      <c r="V32" s="69"/>
      <c r="W32" s="69"/>
      <c r="X32" s="69"/>
      <c r="Y32" s="69"/>
      <c r="Z32" s="69"/>
      <c r="AA32" s="71"/>
      <c r="AB32" s="52"/>
    </row>
    <row r="33" spans="1:28" ht="16.2" customHeight="1">
      <c r="A33" s="52"/>
      <c r="B33" s="89"/>
      <c r="C33" s="111" t="s">
        <v>104</v>
      </c>
      <c r="D33" s="80"/>
      <c r="E33" s="52"/>
      <c r="F33" s="52"/>
      <c r="G33" s="52"/>
      <c r="H33" s="52"/>
      <c r="I33" s="52"/>
      <c r="J33" s="60"/>
      <c r="K33" s="60"/>
      <c r="L33" s="60"/>
      <c r="M33" s="60"/>
      <c r="N33" s="60"/>
      <c r="O33" s="60"/>
      <c r="P33" s="61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52"/>
      <c r="AB33" s="52"/>
    </row>
    <row r="34" spans="1:28" ht="16.2" customHeight="1">
      <c r="A34" s="52"/>
      <c r="B34" s="89"/>
      <c r="C34" s="111" t="s">
        <v>80</v>
      </c>
      <c r="D34" s="80"/>
      <c r="E34" s="52"/>
      <c r="F34" s="52"/>
      <c r="G34" s="52"/>
      <c r="H34" s="52"/>
      <c r="I34" s="52"/>
      <c r="J34" s="60"/>
      <c r="K34" s="60"/>
      <c r="L34" s="60"/>
      <c r="M34" s="60"/>
      <c r="N34" s="61"/>
      <c r="O34" s="62"/>
      <c r="P34" s="62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52"/>
      <c r="AB34" s="52"/>
    </row>
    <row r="35" spans="1:28" ht="18">
      <c r="A35" s="52"/>
      <c r="B35" s="89"/>
      <c r="C35" s="111" t="s">
        <v>91</v>
      </c>
      <c r="D35" s="80"/>
      <c r="E35" s="52"/>
      <c r="F35" s="52"/>
      <c r="G35" s="52"/>
      <c r="H35" s="52"/>
      <c r="I35" s="52"/>
      <c r="J35" s="60"/>
      <c r="K35" s="60"/>
      <c r="L35" s="60"/>
      <c r="M35" s="60"/>
      <c r="N35" s="60"/>
      <c r="O35" s="60"/>
      <c r="P35" s="61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52"/>
      <c r="AB35" s="52"/>
    </row>
    <row r="36" spans="1:28" ht="18">
      <c r="A36" s="52"/>
      <c r="B36" s="89"/>
      <c r="C36" s="111" t="s">
        <v>101</v>
      </c>
      <c r="D36" s="81"/>
      <c r="E36" s="52"/>
      <c r="F36" s="52"/>
      <c r="G36" s="52"/>
      <c r="H36" s="52"/>
      <c r="I36" s="52"/>
      <c r="J36" s="60"/>
      <c r="K36" s="60"/>
      <c r="L36" s="60"/>
      <c r="M36" s="60"/>
      <c r="N36" s="60"/>
      <c r="O36" s="60"/>
      <c r="P36" s="6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52"/>
      <c r="AB36" s="52"/>
    </row>
    <row r="37" spans="1:28" ht="18">
      <c r="A37" s="52"/>
      <c r="B37" s="89"/>
      <c r="C37" s="93" t="s">
        <v>100</v>
      </c>
      <c r="D37" s="82">
        <f>D31+D32+D33+D34+D35-D36</f>
        <v>30</v>
      </c>
      <c r="E37" s="52"/>
      <c r="F37" s="52"/>
      <c r="G37" s="52"/>
      <c r="H37" s="52"/>
      <c r="I37" s="52"/>
      <c r="J37" s="60"/>
      <c r="K37" s="60"/>
      <c r="L37" s="60"/>
      <c r="M37" s="60"/>
      <c r="N37" s="60"/>
      <c r="O37" s="60"/>
      <c r="P37" s="61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52"/>
      <c r="AB37" s="52"/>
    </row>
    <row r="38" spans="1:28" ht="18">
      <c r="A38" s="52"/>
      <c r="B38" s="90" t="s">
        <v>103</v>
      </c>
      <c r="C38" s="111" t="s">
        <v>81</v>
      </c>
      <c r="D38" s="80"/>
      <c r="E38" s="52"/>
      <c r="F38" s="52"/>
      <c r="G38" s="52"/>
      <c r="H38" s="52"/>
      <c r="I38" s="52"/>
      <c r="J38" s="60"/>
      <c r="K38" s="60"/>
      <c r="L38" s="60"/>
      <c r="M38" s="60"/>
      <c r="N38" s="60"/>
      <c r="O38" s="60"/>
      <c r="P38" s="61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2"/>
      <c r="AB38" s="52"/>
    </row>
    <row r="39" spans="1:28" ht="18" customHeight="1">
      <c r="A39" s="52"/>
      <c r="B39" s="95" t="s">
        <v>130</v>
      </c>
      <c r="C39" s="96"/>
      <c r="D39" s="97">
        <f>D30-D37-D38</f>
        <v>-45</v>
      </c>
      <c r="E39" s="52"/>
      <c r="F39" s="52"/>
      <c r="G39" s="52"/>
      <c r="H39" s="52"/>
      <c r="I39" s="52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52"/>
      <c r="AB39" s="52"/>
    </row>
    <row r="40" spans="1:28">
      <c r="A40" s="52"/>
      <c r="B40" s="52"/>
      <c r="C40" s="52"/>
      <c r="D40" s="52"/>
      <c r="E40" s="52"/>
      <c r="F40" s="52"/>
      <c r="G40" s="52"/>
      <c r="H40" s="52"/>
      <c r="I40" s="52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52"/>
      <c r="AB40" s="52"/>
    </row>
    <row r="41" spans="1:28">
      <c r="A41" s="52"/>
      <c r="B41" s="52"/>
      <c r="C41" s="52"/>
      <c r="D41" s="52"/>
      <c r="E41" s="52"/>
      <c r="F41" s="52"/>
      <c r="G41" s="52"/>
      <c r="H41" s="52"/>
      <c r="I41" s="52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2"/>
      <c r="AB41" s="52"/>
    </row>
    <row r="42" spans="1:28">
      <c r="A42" s="52"/>
      <c r="B42" s="52"/>
      <c r="C42" s="52"/>
      <c r="D42" s="52"/>
      <c r="E42" s="52"/>
      <c r="F42" s="52"/>
      <c r="G42" s="52"/>
      <c r="H42" s="52"/>
      <c r="I42" s="52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52"/>
      <c r="AB42" s="52"/>
    </row>
  </sheetData>
  <mergeCells count="76">
    <mergeCell ref="R18:V18"/>
    <mergeCell ref="R19:V19"/>
    <mergeCell ref="R20:V20"/>
    <mergeCell ref="R21:V21"/>
    <mergeCell ref="R22:V22"/>
    <mergeCell ref="R31:S31"/>
    <mergeCell ref="T27:V27"/>
    <mergeCell ref="T28:V28"/>
    <mergeCell ref="T29:V29"/>
    <mergeCell ref="T30:V30"/>
    <mergeCell ref="T31:V31"/>
    <mergeCell ref="B31:B37"/>
    <mergeCell ref="B39:C39"/>
    <mergeCell ref="C9:D9"/>
    <mergeCell ref="C25:D25"/>
    <mergeCell ref="Q24:V25"/>
    <mergeCell ref="Y15:AA15"/>
    <mergeCell ref="Z16:AA16"/>
    <mergeCell ref="Z17:AA17"/>
    <mergeCell ref="Z18:AA18"/>
    <mergeCell ref="Z19:AA19"/>
    <mergeCell ref="Z20:AA20"/>
    <mergeCell ref="Y8:AA8"/>
    <mergeCell ref="Y9:AA9"/>
    <mergeCell ref="Y10:AA10"/>
    <mergeCell ref="X12:AA13"/>
    <mergeCell ref="M4:O4"/>
    <mergeCell ref="Q4:Q5"/>
    <mergeCell ref="X2:AA2"/>
    <mergeCell ref="Y4:AA4"/>
    <mergeCell ref="Y5:AA5"/>
    <mergeCell ref="Y6:AA6"/>
    <mergeCell ref="Y7:AA7"/>
    <mergeCell ref="O34:P34"/>
    <mergeCell ref="R14:V14"/>
    <mergeCell ref="N27:O27"/>
    <mergeCell ref="N28:O28"/>
    <mergeCell ref="N29:O29"/>
    <mergeCell ref="N30:O30"/>
    <mergeCell ref="N31:O31"/>
    <mergeCell ref="N32:O32"/>
    <mergeCell ref="N21:O21"/>
    <mergeCell ref="N22:O22"/>
    <mergeCell ref="N23:O23"/>
    <mergeCell ref="N24:O24"/>
    <mergeCell ref="N25:O25"/>
    <mergeCell ref="N26:O26"/>
    <mergeCell ref="N15:O15"/>
    <mergeCell ref="N16:O16"/>
    <mergeCell ref="N17:O17"/>
    <mergeCell ref="N18:O18"/>
    <mergeCell ref="N19:O19"/>
    <mergeCell ref="N20:O20"/>
    <mergeCell ref="Q2:V2"/>
    <mergeCell ref="Q11:V12"/>
    <mergeCell ref="B4:D4"/>
    <mergeCell ref="B2:D2"/>
    <mergeCell ref="R15:V15"/>
    <mergeCell ref="R16:V16"/>
    <mergeCell ref="R17:V17"/>
    <mergeCell ref="R4:V4"/>
    <mergeCell ref="B26:B30"/>
    <mergeCell ref="R27:S27"/>
    <mergeCell ref="R28:S28"/>
    <mergeCell ref="R29:S29"/>
    <mergeCell ref="R30:S30"/>
    <mergeCell ref="A10:A13"/>
    <mergeCell ref="B10:B14"/>
    <mergeCell ref="B15:B21"/>
    <mergeCell ref="B23:C23"/>
    <mergeCell ref="J2:K2"/>
    <mergeCell ref="M2:O2"/>
    <mergeCell ref="M9:O10"/>
    <mergeCell ref="N12:O12"/>
    <mergeCell ref="N13:O13"/>
    <mergeCell ref="N14:O14"/>
  </mergeCells>
  <dataValidations count="1">
    <dataValidation type="list" allowBlank="1" showInputMessage="1" showErrorMessage="1" sqref="D13 D29">
      <formula1>Nprésentavant</formula1>
    </dataValidation>
  </dataValidations>
  <hyperlinks>
    <hyperlink ref="C10" location="'Plan fertilisation'!X2:AA10" display="Rendement prévisionnel (q/ha)"/>
    <hyperlink ref="C11" location="'Plan fertilisation'!J2:K30" display="Besoin d'azote unitaire (kg de N/q)"/>
    <hyperlink ref="C16" location="'Plan fertilisation'!M2:O7" display="Minéralisation de l'humus"/>
    <hyperlink ref="C17" location="'Plan fertilisation'!M9:O32" display="Minéralisation des résidus de la précédente récolte"/>
    <hyperlink ref="C18" location="'Plan fertilisation'!Q2:V9" display="Arrière-effets de retournement de prairie"/>
    <hyperlink ref="C19" location="'Plan fertilisation'!X12:AA20" display="Effet de la culture intermédiaire"/>
    <hyperlink ref="C20" location="'Plan fertilisation'!Q24:V31" display="Perte par lessivage (kg/ha/an)"/>
    <hyperlink ref="C22" location="'Plan fertilisation'!Q11:V22" display="Apports récents de matière organique"/>
    <hyperlink ref="C26" location="'Plan fertilisation'!X2:AA10" display="Rendement prévisionnel (q/ha)"/>
    <hyperlink ref="C27" location="'Plan fertilisation'!J2:K30" display="Besoin d'azote unitaire (kg de N/q)"/>
    <hyperlink ref="C32" location="'Plan fertilisation'!M2:O7" display="Minéralisation de l'humus"/>
    <hyperlink ref="C33" location="'Plan fertilisation'!M9:O32" display="Minéralisation des résidus de la précédente récolte"/>
    <hyperlink ref="C34" location="'Plan fertilisation'!Q2:V9" display="Arrière-effets de retournement de prairie"/>
    <hyperlink ref="C35" location="'Plan fertilisation'!X12:AA20" display="Effet de la culture intermédiaire"/>
    <hyperlink ref="C36" location="'Plan fertilisation'!Q24:V31" display="Perte par lessivage (kg/ha/an)"/>
    <hyperlink ref="C38" location="'Plan fertilisation'!Q11:V22" display="Apports récents de matière organiqu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workbookViewId="0">
      <selection activeCell="B9" sqref="B9"/>
    </sheetView>
  </sheetViews>
  <sheetFormatPr baseColWidth="10" defaultRowHeight="14.4"/>
  <cols>
    <col min="1" max="1" width="11.44140625" customWidth="1"/>
    <col min="2" max="2" width="35.88671875" customWidth="1"/>
  </cols>
  <sheetData>
    <row r="1" spans="2:5" ht="16.8">
      <c r="B1" s="12" t="s">
        <v>33</v>
      </c>
      <c r="C1" s="12"/>
      <c r="D1" s="13"/>
      <c r="E1" s="13"/>
    </row>
    <row r="2" spans="2:5" ht="16.2" thickBot="1">
      <c r="B2" s="1"/>
      <c r="C2" s="1"/>
      <c r="D2" s="1"/>
      <c r="E2" s="1"/>
    </row>
    <row r="3" spans="2:5" ht="16.8" thickBot="1">
      <c r="B3" s="8" t="s">
        <v>32</v>
      </c>
      <c r="C3" s="9"/>
      <c r="D3" s="2"/>
      <c r="E3" s="1"/>
    </row>
    <row r="4" spans="2:5" ht="16.2">
      <c r="B4" s="6" t="s">
        <v>36</v>
      </c>
      <c r="C4" s="3">
        <v>15</v>
      </c>
      <c r="D4" s="2"/>
      <c r="E4" s="1"/>
    </row>
    <row r="5" spans="2:5" ht="15.6">
      <c r="B5" s="6" t="s">
        <v>37</v>
      </c>
      <c r="C5" s="3">
        <v>20</v>
      </c>
      <c r="D5" s="4"/>
      <c r="E5" s="1"/>
    </row>
    <row r="6" spans="2:5" ht="16.2" thickBot="1">
      <c r="B6" s="7" t="s">
        <v>38</v>
      </c>
      <c r="C6" s="5">
        <v>30</v>
      </c>
      <c r="D6" s="4"/>
      <c r="E6" s="1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Plan fertilisation</vt:lpstr>
      <vt:lpstr>Feuil3</vt:lpstr>
      <vt:lpstr>Feuil1</vt:lpstr>
      <vt:lpstr>Nprésentavant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 pour un plan de fertilisation azotée</dc:title>
  <dc:creator>CB Lyc Cassin Ac-Versailles</dc:creator>
  <cp:lastModifiedBy>Nicolas Cohen</cp:lastModifiedBy>
  <dcterms:created xsi:type="dcterms:W3CDTF">2011-02-02T20:42:23Z</dcterms:created>
  <dcterms:modified xsi:type="dcterms:W3CDTF">2016-06-11T14:45:39Z</dcterms:modified>
</cp:coreProperties>
</file>